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Web Sites\GPX-Online\Progressive_Council\Rural counties project\"/>
    </mc:Choice>
  </mc:AlternateContent>
  <xr:revisionPtr revIDLastSave="0" documentId="8_{4115485C-D2AA-4E7F-B441-FA9EB86F0818}" xr6:coauthVersionLast="47" xr6:coauthVersionMax="47" xr10:uidLastSave="{00000000-0000-0000-0000-000000000000}"/>
  <bookViews>
    <workbookView xWindow="-120" yWindow="-120" windowWidth="29040" windowHeight="15840" xr2:uid="{AF7B025B-84AA-4BC7-97C8-A2A2D88F8135}"/>
  </bookViews>
  <sheets>
    <sheet name="Sheet1" sheetId="1" r:id="rId1"/>
  </sheets>
  <definedNames>
    <definedName name="_xlnm.Print_Area" localSheetId="0">Sheet1!$A$1:$P$162</definedName>
    <definedName name="_xlnm.Print_Titles" localSheetId="0">Sheet1!$1:$1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2" i="1" l="1"/>
  <c r="D162" i="1"/>
  <c r="H162" i="1"/>
  <c r="G48" i="1"/>
  <c r="G135" i="1"/>
  <c r="G47" i="1"/>
  <c r="G99" i="1"/>
  <c r="G41" i="1"/>
  <c r="G130" i="1"/>
  <c r="G133" i="1"/>
  <c r="G95" i="1"/>
  <c r="G117" i="1"/>
  <c r="G6" i="1"/>
  <c r="G46" i="1"/>
  <c r="G102" i="1"/>
  <c r="G27" i="1"/>
  <c r="G100" i="1"/>
  <c r="G121" i="1"/>
  <c r="G97" i="1"/>
  <c r="G82" i="1"/>
  <c r="G151" i="1"/>
  <c r="G131" i="1"/>
  <c r="G11" i="1"/>
  <c r="G20" i="1"/>
  <c r="G147" i="1"/>
  <c r="G134" i="1"/>
  <c r="G28" i="1"/>
  <c r="G158" i="1"/>
  <c r="G144" i="1"/>
  <c r="G160" i="1"/>
  <c r="G84" i="1"/>
  <c r="G129" i="1"/>
  <c r="G71" i="1"/>
  <c r="G159" i="1"/>
  <c r="G150" i="1"/>
  <c r="G5" i="1"/>
  <c r="G53" i="1"/>
  <c r="G125" i="1"/>
  <c r="G104" i="1"/>
  <c r="G40" i="1"/>
  <c r="G157" i="1"/>
  <c r="G13" i="1"/>
  <c r="G141" i="1"/>
  <c r="G124" i="1"/>
  <c r="G153" i="1"/>
  <c r="G10" i="1"/>
  <c r="G75" i="1"/>
  <c r="G14" i="1"/>
  <c r="G42" i="1"/>
  <c r="G7" i="1"/>
  <c r="G51" i="1"/>
  <c r="G31" i="1"/>
  <c r="G85" i="1"/>
  <c r="G91" i="1"/>
  <c r="G81" i="1"/>
  <c r="G119" i="1"/>
  <c r="G98" i="1"/>
  <c r="G55" i="1"/>
  <c r="G87" i="1"/>
  <c r="G63" i="1"/>
  <c r="G139" i="1"/>
  <c r="G132" i="1"/>
  <c r="G50" i="1"/>
  <c r="G136" i="1"/>
  <c r="G101" i="1"/>
  <c r="G3" i="1"/>
  <c r="G110" i="1"/>
  <c r="G149" i="1"/>
  <c r="G33" i="1"/>
  <c r="G22" i="1"/>
  <c r="G38" i="1"/>
  <c r="G4" i="1"/>
  <c r="G152" i="1"/>
  <c r="G154" i="1"/>
  <c r="G15" i="1"/>
  <c r="G143" i="1"/>
  <c r="G78" i="1"/>
  <c r="G54" i="1"/>
  <c r="G86" i="1"/>
  <c r="G2" i="1"/>
  <c r="G156" i="1"/>
  <c r="G112" i="1"/>
  <c r="G83" i="1"/>
  <c r="G106" i="1"/>
  <c r="G25" i="1"/>
  <c r="G36" i="1"/>
  <c r="G126" i="1"/>
  <c r="G146" i="1"/>
  <c r="G120" i="1"/>
  <c r="G128" i="1"/>
  <c r="G74" i="1"/>
  <c r="G80" i="1"/>
  <c r="G35" i="1"/>
  <c r="G118" i="1"/>
  <c r="G155" i="1"/>
  <c r="G114" i="1"/>
  <c r="G115" i="1"/>
  <c r="G137" i="1"/>
  <c r="G88" i="1"/>
  <c r="G72" i="1"/>
  <c r="G66" i="1"/>
  <c r="G138" i="1"/>
  <c r="G18" i="1"/>
  <c r="G60" i="1"/>
  <c r="G116" i="1"/>
  <c r="G44" i="1"/>
  <c r="G103" i="1"/>
  <c r="G56" i="1"/>
  <c r="G92" i="1"/>
  <c r="G19" i="1"/>
  <c r="G12" i="1"/>
  <c r="G90" i="1"/>
  <c r="G96" i="1"/>
  <c r="G140" i="1"/>
  <c r="G105" i="1"/>
  <c r="G58" i="1"/>
  <c r="G65" i="1"/>
  <c r="G142" i="1"/>
  <c r="G73" i="1"/>
  <c r="G67" i="1"/>
  <c r="G69" i="1"/>
  <c r="G62" i="1"/>
  <c r="G127" i="1"/>
  <c r="G145" i="1"/>
  <c r="G94" i="1"/>
  <c r="G113" i="1"/>
  <c r="G24" i="1"/>
  <c r="G21" i="1"/>
  <c r="G43" i="1"/>
  <c r="G89" i="1"/>
  <c r="G64" i="1"/>
  <c r="G122" i="1"/>
  <c r="G123" i="1"/>
  <c r="G23" i="1"/>
  <c r="G9" i="1"/>
  <c r="G109" i="1"/>
  <c r="G93" i="1"/>
  <c r="G17" i="1"/>
  <c r="G49" i="1"/>
  <c r="G30" i="1"/>
  <c r="G52" i="1"/>
  <c r="G108" i="1"/>
  <c r="G57" i="1"/>
  <c r="G148" i="1"/>
  <c r="G8" i="1"/>
  <c r="G16" i="1"/>
  <c r="G79" i="1"/>
  <c r="G107" i="1"/>
  <c r="G39" i="1"/>
  <c r="G70" i="1"/>
  <c r="G77" i="1"/>
  <c r="G111" i="1"/>
  <c r="G26" i="1"/>
  <c r="G37" i="1"/>
  <c r="G76" i="1"/>
  <c r="G32" i="1"/>
  <c r="G29" i="1"/>
  <c r="G45" i="1"/>
  <c r="G59" i="1"/>
  <c r="G34" i="1"/>
  <c r="G61" i="1"/>
  <c r="G68" i="1"/>
  <c r="N162" i="1"/>
  <c r="N29" i="1"/>
  <c r="N59" i="1"/>
  <c r="N70" i="1"/>
  <c r="N39" i="1"/>
  <c r="N9" i="1"/>
  <c r="N148" i="1"/>
  <c r="N111" i="1"/>
  <c r="N79" i="1"/>
  <c r="N23" i="1"/>
  <c r="N37" i="1"/>
  <c r="N24" i="1"/>
  <c r="N147" i="1"/>
  <c r="N58" i="1"/>
  <c r="N8" i="1"/>
  <c r="N52" i="1"/>
  <c r="N65" i="1"/>
  <c r="N156" i="1"/>
  <c r="N69" i="1"/>
  <c r="N113" i="1"/>
  <c r="N43" i="1"/>
  <c r="N106" i="1"/>
  <c r="N72" i="1"/>
  <c r="N62" i="1"/>
  <c r="N116" i="1"/>
  <c r="N145" i="1"/>
  <c r="N155" i="1"/>
  <c r="N64" i="1"/>
  <c r="N56" i="1"/>
  <c r="N77" i="1"/>
  <c r="N94" i="1"/>
  <c r="N73" i="1"/>
  <c r="N109" i="1"/>
  <c r="N96" i="1"/>
  <c r="N115" i="1"/>
  <c r="N36" i="1"/>
  <c r="N16" i="1"/>
  <c r="N60" i="1"/>
  <c r="N89" i="1"/>
  <c r="N152" i="1"/>
  <c r="N21" i="1"/>
  <c r="N17" i="1"/>
  <c r="N128" i="1"/>
  <c r="N7" i="1"/>
  <c r="N114" i="1"/>
  <c r="N103" i="1"/>
  <c r="N142" i="1"/>
  <c r="N88" i="1"/>
  <c r="N74" i="1"/>
  <c r="N14" i="1"/>
  <c r="N127" i="1"/>
  <c r="N28" i="1"/>
  <c r="N35" i="1"/>
  <c r="N149" i="1"/>
  <c r="N93" i="1"/>
  <c r="N120" i="1"/>
  <c r="N138" i="1"/>
  <c r="N11" i="1"/>
  <c r="N19" i="1"/>
  <c r="N85" i="1"/>
  <c r="N139" i="1"/>
  <c r="N57" i="1"/>
  <c r="N105" i="1"/>
  <c r="N118" i="1"/>
  <c r="N140" i="1"/>
  <c r="N42" i="1"/>
  <c r="N2" i="1"/>
  <c r="N160" i="1"/>
  <c r="N146" i="1"/>
  <c r="N137" i="1"/>
  <c r="N80" i="1"/>
  <c r="N133" i="1"/>
  <c r="N86" i="1"/>
  <c r="N75" i="1"/>
  <c r="N46" i="1"/>
  <c r="N81" i="1"/>
  <c r="N54" i="1"/>
  <c r="N66" i="1"/>
  <c r="N4" i="1"/>
  <c r="N53" i="1"/>
  <c r="N110" i="1"/>
  <c r="N13" i="1"/>
  <c r="N67" i="1"/>
  <c r="N38" i="1"/>
  <c r="N40" i="1"/>
  <c r="N25" i="1"/>
  <c r="N100" i="1"/>
  <c r="N78" i="1"/>
  <c r="N98" i="1"/>
  <c r="N41" i="1"/>
  <c r="N104" i="1"/>
  <c r="N44" i="1"/>
  <c r="N22" i="1"/>
  <c r="N91" i="1"/>
  <c r="N10" i="1"/>
  <c r="N84" i="1"/>
  <c r="N117" i="1"/>
  <c r="N55" i="1"/>
  <c r="N157" i="1"/>
  <c r="N92" i="1"/>
  <c r="N87" i="1"/>
  <c r="N3" i="1"/>
  <c r="N15" i="1"/>
  <c r="N99" i="1"/>
  <c r="N33" i="1"/>
  <c r="N126" i="1"/>
  <c r="N135" i="1"/>
  <c r="N124" i="1"/>
  <c r="N101" i="1"/>
  <c r="N125" i="1"/>
  <c r="N63" i="1"/>
  <c r="N141" i="1"/>
  <c r="N51" i="1"/>
  <c r="N134" i="1"/>
  <c r="N97" i="1"/>
  <c r="N102" i="1"/>
  <c r="N143" i="1"/>
  <c r="N83" i="1"/>
  <c r="N154" i="1"/>
  <c r="N158" i="1"/>
  <c r="N159" i="1"/>
  <c r="N112" i="1"/>
  <c r="N144" i="1"/>
  <c r="N50" i="1"/>
  <c r="N47" i="1"/>
  <c r="N5" i="1"/>
  <c r="N27" i="1"/>
  <c r="N18" i="1"/>
  <c r="N153" i="1"/>
  <c r="N119" i="1"/>
  <c r="N151" i="1"/>
  <c r="N31" i="1"/>
  <c r="N132" i="1"/>
  <c r="N6" i="1"/>
  <c r="N121" i="1"/>
  <c r="N150" i="1"/>
  <c r="N20" i="1"/>
  <c r="N136" i="1"/>
  <c r="N129" i="1"/>
  <c r="N82" i="1"/>
  <c r="N130" i="1"/>
  <c r="N131" i="1"/>
  <c r="N95" i="1"/>
  <c r="N71" i="1"/>
  <c r="N90" i="1"/>
  <c r="N108" i="1"/>
  <c r="N48" i="1"/>
  <c r="N12" i="1"/>
  <c r="N49" i="1"/>
  <c r="N123" i="1"/>
  <c r="N107" i="1"/>
  <c r="N30" i="1"/>
  <c r="N26" i="1"/>
  <c r="N76" i="1"/>
  <c r="N122" i="1"/>
  <c r="N34" i="1"/>
  <c r="N68" i="1"/>
  <c r="N32" i="1"/>
  <c r="N61" i="1"/>
  <c r="N45" i="1"/>
  <c r="M162" i="1"/>
  <c r="M45" i="1"/>
  <c r="M34" i="1"/>
  <c r="M68" i="1"/>
  <c r="M32" i="1"/>
  <c r="M61" i="1"/>
  <c r="M59" i="1"/>
  <c r="M30" i="1"/>
  <c r="M107" i="1"/>
  <c r="M76" i="1"/>
  <c r="M123" i="1"/>
  <c r="M49" i="1"/>
  <c r="M26" i="1"/>
  <c r="M122" i="1"/>
  <c r="M29" i="1"/>
  <c r="M12" i="1"/>
  <c r="M57" i="1"/>
  <c r="M111" i="1"/>
  <c r="M37" i="1"/>
  <c r="M8" i="1"/>
  <c r="M70" i="1"/>
  <c r="M77" i="1"/>
  <c r="M24" i="1"/>
  <c r="M108" i="1"/>
  <c r="M156" i="1"/>
  <c r="M127" i="1"/>
  <c r="M39" i="1"/>
  <c r="M148" i="1"/>
  <c r="M48" i="1"/>
  <c r="M23" i="1"/>
  <c r="M93" i="1"/>
  <c r="M9" i="1"/>
  <c r="M109" i="1"/>
  <c r="M79" i="1"/>
  <c r="M64" i="1"/>
  <c r="M58" i="1"/>
  <c r="M112" i="1"/>
  <c r="M6" i="1"/>
  <c r="M142" i="1"/>
  <c r="M69" i="1"/>
  <c r="M65" i="1"/>
  <c r="M138" i="1"/>
  <c r="M147" i="1"/>
  <c r="M128" i="1"/>
  <c r="M113" i="1"/>
  <c r="M116" i="1"/>
  <c r="M19" i="1"/>
  <c r="M52" i="1"/>
  <c r="M90" i="1"/>
  <c r="M43" i="1"/>
  <c r="M17" i="1"/>
  <c r="M94" i="1"/>
  <c r="M155" i="1"/>
  <c r="M106" i="1"/>
  <c r="M74" i="1"/>
  <c r="M96" i="1"/>
  <c r="M72" i="1"/>
  <c r="M16" i="1"/>
  <c r="M86" i="1"/>
  <c r="M42" i="1"/>
  <c r="M89" i="1"/>
  <c r="M60" i="1"/>
  <c r="M21" i="1"/>
  <c r="M115" i="1"/>
  <c r="M146" i="1"/>
  <c r="M36" i="1"/>
  <c r="M137" i="1"/>
  <c r="M98" i="1"/>
  <c r="M28" i="1"/>
  <c r="M7" i="1"/>
  <c r="M145" i="1"/>
  <c r="M38" i="1"/>
  <c r="M140" i="1"/>
  <c r="M35" i="1"/>
  <c r="M73" i="1"/>
  <c r="M139" i="1"/>
  <c r="M41" i="1"/>
  <c r="M62" i="1"/>
  <c r="M85" i="1"/>
  <c r="M103" i="1"/>
  <c r="M10" i="1"/>
  <c r="M56" i="1"/>
  <c r="M118" i="1"/>
  <c r="M114" i="1"/>
  <c r="M88" i="1"/>
  <c r="M130" i="1"/>
  <c r="M55" i="1"/>
  <c r="M13" i="1"/>
  <c r="M105" i="1"/>
  <c r="M66" i="1"/>
  <c r="M53" i="1"/>
  <c r="M87" i="1"/>
  <c r="M44" i="1"/>
  <c r="M67" i="1"/>
  <c r="M133" i="1"/>
  <c r="M152" i="1"/>
  <c r="M120" i="1"/>
  <c r="M22" i="1"/>
  <c r="M81" i="1"/>
  <c r="M4" i="1"/>
  <c r="M102" i="1"/>
  <c r="M100" i="1"/>
  <c r="M14" i="1"/>
  <c r="M149" i="1"/>
  <c r="M92" i="1"/>
  <c r="M11" i="1"/>
  <c r="M46" i="1"/>
  <c r="M80" i="1"/>
  <c r="M117" i="1"/>
  <c r="M126" i="1"/>
  <c r="M75" i="1"/>
  <c r="M27" i="1"/>
  <c r="M40" i="1"/>
  <c r="M91" i="1"/>
  <c r="M160" i="1"/>
  <c r="M2" i="1"/>
  <c r="M104" i="1"/>
  <c r="M110" i="1"/>
  <c r="M54" i="1"/>
  <c r="M15" i="1"/>
  <c r="M141" i="1"/>
  <c r="M143" i="1"/>
  <c r="M84" i="1"/>
  <c r="M95" i="1"/>
  <c r="M82" i="1"/>
  <c r="M18" i="1"/>
  <c r="M151" i="1"/>
  <c r="M47" i="1"/>
  <c r="M135" i="1"/>
  <c r="M136" i="1"/>
  <c r="M78" i="1"/>
  <c r="M124" i="1"/>
  <c r="M99" i="1"/>
  <c r="M154" i="1"/>
  <c r="M83" i="1"/>
  <c r="M3" i="1"/>
  <c r="M157" i="1"/>
  <c r="M144" i="1"/>
  <c r="M125" i="1"/>
  <c r="M101" i="1"/>
  <c r="M50" i="1"/>
  <c r="M134" i="1"/>
  <c r="M97" i="1"/>
  <c r="M158" i="1"/>
  <c r="M63" i="1"/>
  <c r="M20" i="1"/>
  <c r="M159" i="1"/>
  <c r="M71" i="1"/>
  <c r="M150" i="1"/>
  <c r="M25" i="1"/>
  <c r="M121" i="1"/>
  <c r="M119" i="1"/>
  <c r="M131" i="1"/>
  <c r="M31" i="1"/>
  <c r="M129" i="1"/>
  <c r="M153" i="1"/>
  <c r="M51" i="1"/>
  <c r="M33" i="1"/>
  <c r="M5" i="1"/>
  <c r="M132" i="1"/>
  <c r="I3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  <c r="I2" i="1"/>
  <c r="F132" i="1"/>
  <c r="F119" i="1"/>
  <c r="F153" i="1"/>
  <c r="F31" i="1"/>
  <c r="F5" i="1"/>
  <c r="F63" i="1"/>
  <c r="F51" i="1"/>
  <c r="F124" i="1"/>
  <c r="F150" i="1"/>
  <c r="F129" i="1"/>
  <c r="F20" i="1"/>
  <c r="F131" i="1"/>
  <c r="F101" i="1"/>
  <c r="F141" i="1"/>
  <c r="F121" i="1"/>
  <c r="F33" i="1"/>
  <c r="F154" i="1"/>
  <c r="F97" i="1"/>
  <c r="F91" i="1"/>
  <c r="F134" i="1"/>
  <c r="F144" i="1"/>
  <c r="F3" i="1"/>
  <c r="F104" i="1"/>
  <c r="F83" i="1"/>
  <c r="F71" i="1"/>
  <c r="F157" i="1"/>
  <c r="F159" i="1"/>
  <c r="F143" i="1"/>
  <c r="F126" i="1"/>
  <c r="F136" i="1"/>
  <c r="F84" i="1"/>
  <c r="F158" i="1"/>
  <c r="F27" i="1"/>
  <c r="F78" i="1"/>
  <c r="F117" i="1"/>
  <c r="F87" i="1"/>
  <c r="F55" i="1"/>
  <c r="F50" i="1"/>
  <c r="F99" i="1"/>
  <c r="F22" i="1"/>
  <c r="F4" i="1"/>
  <c r="F47" i="1"/>
  <c r="F75" i="1"/>
  <c r="F95" i="1"/>
  <c r="F40" i="1"/>
  <c r="F135" i="1"/>
  <c r="F140" i="1"/>
  <c r="F25" i="1"/>
  <c r="F13" i="1"/>
  <c r="F125" i="1"/>
  <c r="F80" i="1"/>
  <c r="F81" i="1"/>
  <c r="F110" i="1"/>
  <c r="F82" i="1"/>
  <c r="F92" i="1"/>
  <c r="F42" i="1"/>
  <c r="F15" i="1"/>
  <c r="F120" i="1"/>
  <c r="F10" i="1"/>
  <c r="F38" i="1"/>
  <c r="F14" i="1"/>
  <c r="F7" i="1"/>
  <c r="F11" i="1"/>
  <c r="F2" i="1"/>
  <c r="F86" i="1"/>
  <c r="F115" i="1"/>
  <c r="F6" i="1"/>
  <c r="F67" i="1"/>
  <c r="F53" i="1"/>
  <c r="F114" i="1"/>
  <c r="F46" i="1"/>
  <c r="F151" i="1"/>
  <c r="F105" i="1"/>
  <c r="F41" i="1"/>
  <c r="F100" i="1"/>
  <c r="F160" i="1"/>
  <c r="F98" i="1"/>
  <c r="F102" i="1"/>
  <c r="F118" i="1"/>
  <c r="F54" i="1"/>
  <c r="F133" i="1"/>
  <c r="F60" i="1"/>
  <c r="F18" i="1"/>
  <c r="F145" i="1"/>
  <c r="F28" i="1"/>
  <c r="F56" i="1"/>
  <c r="F19" i="1"/>
  <c r="F74" i="1"/>
  <c r="F66" i="1"/>
  <c r="F128" i="1"/>
  <c r="F43" i="1"/>
  <c r="F139" i="1"/>
  <c r="F146" i="1"/>
  <c r="F103" i="1"/>
  <c r="F112" i="1"/>
  <c r="F155" i="1"/>
  <c r="F85" i="1"/>
  <c r="F44" i="1"/>
  <c r="F130" i="1"/>
  <c r="F72" i="1"/>
  <c r="F96" i="1"/>
  <c r="F152" i="1"/>
  <c r="F62" i="1"/>
  <c r="F89" i="1"/>
  <c r="F113" i="1"/>
  <c r="F94" i="1"/>
  <c r="F73" i="1"/>
  <c r="F149" i="1"/>
  <c r="F106" i="1"/>
  <c r="F138" i="1"/>
  <c r="F109" i="1"/>
  <c r="F116" i="1"/>
  <c r="F35" i="1"/>
  <c r="F16" i="1"/>
  <c r="F137" i="1"/>
  <c r="F36" i="1"/>
  <c r="F69" i="1"/>
  <c r="F88" i="1"/>
  <c r="F21" i="1"/>
  <c r="F65" i="1"/>
  <c r="F52" i="1"/>
  <c r="F90" i="1"/>
  <c r="F127" i="1"/>
  <c r="F147" i="1"/>
  <c r="F24" i="1"/>
  <c r="F142" i="1"/>
  <c r="F79" i="1"/>
  <c r="F17" i="1"/>
  <c r="F8" i="1"/>
  <c r="F64" i="1"/>
  <c r="F48" i="1"/>
  <c r="F123" i="1"/>
  <c r="F148" i="1"/>
  <c r="F58" i="1"/>
  <c r="F156" i="1"/>
  <c r="F9" i="1"/>
  <c r="F108" i="1"/>
  <c r="F93" i="1"/>
  <c r="F23" i="1"/>
  <c r="F57" i="1"/>
  <c r="F30" i="1"/>
  <c r="F49" i="1"/>
  <c r="F39" i="1"/>
  <c r="F37" i="1"/>
  <c r="F12" i="1"/>
  <c r="F77" i="1"/>
  <c r="F111" i="1"/>
  <c r="F70" i="1"/>
  <c r="F122" i="1"/>
  <c r="F107" i="1"/>
  <c r="F76" i="1"/>
  <c r="F59" i="1"/>
  <c r="F29" i="1"/>
  <c r="F26" i="1"/>
  <c r="F32" i="1"/>
  <c r="F45" i="1"/>
  <c r="F34" i="1"/>
  <c r="F68" i="1"/>
  <c r="F61" i="1"/>
  <c r="F162" i="1" l="1"/>
  <c r="G162" i="1"/>
  <c r="I162" i="1"/>
</calcChain>
</file>

<file path=xl/sharedStrings.xml><?xml version="1.0" encoding="utf-8"?>
<sst xmlns="http://schemas.openxmlformats.org/spreadsheetml/2006/main" count="768" uniqueCount="320">
  <si>
    <t>Fulton</t>
  </si>
  <si>
    <t>Gwinnett</t>
  </si>
  <si>
    <t>Cobb</t>
  </si>
  <si>
    <t>DeKalb</t>
  </si>
  <si>
    <t>Clayton</t>
  </si>
  <si>
    <t>Chatham</t>
  </si>
  <si>
    <t>Cherokee</t>
  </si>
  <si>
    <t>Forsyth</t>
  </si>
  <si>
    <t>Henry</t>
  </si>
  <si>
    <t>Muscogee</t>
  </si>
  <si>
    <t>Richmond</t>
  </si>
  <si>
    <t>Hall</t>
  </si>
  <si>
    <t>Paulding</t>
  </si>
  <si>
    <t>Houston</t>
  </si>
  <si>
    <t>Bibb</t>
  </si>
  <si>
    <t>Columbia</t>
  </si>
  <si>
    <t>Coweta</t>
  </si>
  <si>
    <t>Douglas</t>
  </si>
  <si>
    <t>Clarke</t>
  </si>
  <si>
    <t>Fayette</t>
  </si>
  <si>
    <t>Carroll</t>
  </si>
  <si>
    <t>Lowndes</t>
  </si>
  <si>
    <t>Newton</t>
  </si>
  <si>
    <t>Bartow</t>
  </si>
  <si>
    <t>Whitfield</t>
  </si>
  <si>
    <t>Floyd</t>
  </si>
  <si>
    <t>Walton</t>
  </si>
  <si>
    <t>Rockdale</t>
  </si>
  <si>
    <t>Dougherty</t>
  </si>
  <si>
    <t>Glynn</t>
  </si>
  <si>
    <t>Barrow</t>
  </si>
  <si>
    <t>Bulloch</t>
  </si>
  <si>
    <t>Jackson</t>
  </si>
  <si>
    <t>Troup</t>
  </si>
  <si>
    <t>Catoosa</t>
  </si>
  <si>
    <t>Walker</t>
  </si>
  <si>
    <t>Spalding</t>
  </si>
  <si>
    <t>Liberty</t>
  </si>
  <si>
    <t>Effingham</t>
  </si>
  <si>
    <t>Gordon</t>
  </si>
  <si>
    <t>Camden</t>
  </si>
  <si>
    <t>Laurens</t>
  </si>
  <si>
    <t>Habersham</t>
  </si>
  <si>
    <t>Colquitt</t>
  </si>
  <si>
    <t>Thomas</t>
  </si>
  <si>
    <t>Bryan</t>
  </si>
  <si>
    <t>County</t>
  </si>
  <si>
    <t>2020 Pop.</t>
  </si>
  <si>
    <t>2010 Pop.</t>
  </si>
  <si>
    <t>Baldwin</t>
  </si>
  <si>
    <t>Coffee</t>
  </si>
  <si>
    <t>Polk</t>
  </si>
  <si>
    <t>Oconee</t>
  </si>
  <si>
    <t>Tift</t>
  </si>
  <si>
    <t>Murray</t>
  </si>
  <si>
    <t>Ware</t>
  </si>
  <si>
    <t>Harris</t>
  </si>
  <si>
    <t>Lumpkin</t>
  </si>
  <si>
    <t>Pickens</t>
  </si>
  <si>
    <t>Lee</t>
  </si>
  <si>
    <t>Gilmer</t>
  </si>
  <si>
    <t>Wayne</t>
  </si>
  <si>
    <t>Madison</t>
  </si>
  <si>
    <t>Haralson</t>
  </si>
  <si>
    <t>Sumter</t>
  </si>
  <si>
    <t>Decatur</t>
  </si>
  <si>
    <t>Jones</t>
  </si>
  <si>
    <t>White</t>
  </si>
  <si>
    <t>Peach</t>
  </si>
  <si>
    <t>Monroe</t>
  </si>
  <si>
    <t>Upson</t>
  </si>
  <si>
    <t>Toombs</t>
  </si>
  <si>
    <t>Dawson</t>
  </si>
  <si>
    <t>Stephens</t>
  </si>
  <si>
    <t>Grady</t>
  </si>
  <si>
    <t>Hart</t>
  </si>
  <si>
    <t>Butts</t>
  </si>
  <si>
    <t>Fannin</t>
  </si>
  <si>
    <t>Chattooga</t>
  </si>
  <si>
    <t>Union</t>
  </si>
  <si>
    <t>Burke</t>
  </si>
  <si>
    <t>Franklin</t>
  </si>
  <si>
    <t>Tattnall</t>
  </si>
  <si>
    <t>Emanuel</t>
  </si>
  <si>
    <t>Putnam</t>
  </si>
  <si>
    <t>Mitchell</t>
  </si>
  <si>
    <t>McDuffie</t>
  </si>
  <si>
    <t>Worth</t>
  </si>
  <si>
    <t>Meriwether</t>
  </si>
  <si>
    <t>Crisp</t>
  </si>
  <si>
    <t>Morgan</t>
  </si>
  <si>
    <t>Washington</t>
  </si>
  <si>
    <t>Dodge</t>
  </si>
  <si>
    <t>Pierce</t>
  </si>
  <si>
    <t>Elbert</t>
  </si>
  <si>
    <t>Greene</t>
  </si>
  <si>
    <t>Pike</t>
  </si>
  <si>
    <t>Lamar</t>
  </si>
  <si>
    <t>Appling</t>
  </si>
  <si>
    <t>Berrien</t>
  </si>
  <si>
    <t>Banks</t>
  </si>
  <si>
    <t>Brantley</t>
  </si>
  <si>
    <t>Cook</t>
  </si>
  <si>
    <t>Rabun</t>
  </si>
  <si>
    <t>Brooks</t>
  </si>
  <si>
    <t>Dade</t>
  </si>
  <si>
    <t>Long</t>
  </si>
  <si>
    <t>Jefferson</t>
  </si>
  <si>
    <t>Oglethorpe</t>
  </si>
  <si>
    <t>Jasper</t>
  </si>
  <si>
    <t>Screven</t>
  </si>
  <si>
    <t>Bleckley</t>
  </si>
  <si>
    <t>Charlton</t>
  </si>
  <si>
    <t>Towns</t>
  </si>
  <si>
    <t>Telfair</t>
  </si>
  <si>
    <t>Crawford</t>
  </si>
  <si>
    <t>Macon</t>
  </si>
  <si>
    <t>Heard</t>
  </si>
  <si>
    <t>Dooly</t>
  </si>
  <si>
    <t>Bacon</t>
  </si>
  <si>
    <t>Candler</t>
  </si>
  <si>
    <t>McIntosh</t>
  </si>
  <si>
    <t>Early</t>
  </si>
  <si>
    <t>Evans</t>
  </si>
  <si>
    <t>Lanier</t>
  </si>
  <si>
    <t>Pulaski</t>
  </si>
  <si>
    <t>Irwin</t>
  </si>
  <si>
    <t>Chattahoochee</t>
  </si>
  <si>
    <t>Wilkes</t>
  </si>
  <si>
    <t>Johnson</t>
  </si>
  <si>
    <t>Terrell</t>
  </si>
  <si>
    <t>Seminole</t>
  </si>
  <si>
    <t>Turner</t>
  </si>
  <si>
    <t>Wilkinson</t>
  </si>
  <si>
    <t>Wilcox</t>
  </si>
  <si>
    <t>Hancock</t>
  </si>
  <si>
    <t>Jenkins</t>
  </si>
  <si>
    <t>Montgomery</t>
  </si>
  <si>
    <t>Atkinson</t>
  </si>
  <si>
    <t>Twiggs</t>
  </si>
  <si>
    <t>Taylor</t>
  </si>
  <si>
    <t>Ben Hill</t>
  </si>
  <si>
    <t>Jeff David</t>
  </si>
  <si>
    <t>Lincoln</t>
  </si>
  <si>
    <t>Marion</t>
  </si>
  <si>
    <t>Wheeler</t>
  </si>
  <si>
    <t>Clinch</t>
  </si>
  <si>
    <t>Randolph</t>
  </si>
  <si>
    <t>Treutlen</t>
  </si>
  <si>
    <t>Miller</t>
  </si>
  <si>
    <t>Talbot</t>
  </si>
  <si>
    <t>Calhoun</t>
  </si>
  <si>
    <t>Stewart</t>
  </si>
  <si>
    <t>Warren</t>
  </si>
  <si>
    <t>Schley</t>
  </si>
  <si>
    <t>Echols</t>
  </si>
  <si>
    <t>Glascock</t>
  </si>
  <si>
    <t>Baker</t>
  </si>
  <si>
    <t>Clay</t>
  </si>
  <si>
    <t>Webster</t>
  </si>
  <si>
    <t>Quitman</t>
  </si>
  <si>
    <t>Taliaferro</t>
  </si>
  <si>
    <t>Total</t>
  </si>
  <si>
    <t>Land Area
(sq. mi.)</t>
  </si>
  <si>
    <t>2020 Pop.
Per sq. mi.</t>
  </si>
  <si>
    <t>Biden
2020
Vote</t>
  </si>
  <si>
    <t>Trump
2020
Vote</t>
  </si>
  <si>
    <t>Biden
minus
Trump</t>
  </si>
  <si>
    <t>Rural,
Urban</t>
  </si>
  <si>
    <t>Rural</t>
  </si>
  <si>
    <t>Urban</t>
  </si>
  <si>
    <t>Pop. Chg.
2010-2020</t>
  </si>
  <si>
    <t>County
Seat</t>
  </si>
  <si>
    <t>Baxley</t>
  </si>
  <si>
    <t>Pearson</t>
  </si>
  <si>
    <t>Alma</t>
  </si>
  <si>
    <t>Milledgeville</t>
  </si>
  <si>
    <t>Homer</t>
  </si>
  <si>
    <t>Winder</t>
  </si>
  <si>
    <t>Cartersville</t>
  </si>
  <si>
    <t>Fitzgerald</t>
  </si>
  <si>
    <t>Nashville</t>
  </si>
  <si>
    <t>Cochran</t>
  </si>
  <si>
    <t>Nahunta</t>
  </si>
  <si>
    <t>Pembroke</t>
  </si>
  <si>
    <t>Statesboro</t>
  </si>
  <si>
    <t>Waynesboro</t>
  </si>
  <si>
    <t>Woodbine</t>
  </si>
  <si>
    <t>Metter</t>
  </si>
  <si>
    <t>Carrollton</t>
  </si>
  <si>
    <t>Ringgold</t>
  </si>
  <si>
    <t>Folkston</t>
  </si>
  <si>
    <t>Savannah</t>
  </si>
  <si>
    <t>Cusseta</t>
  </si>
  <si>
    <t>Summerville</t>
  </si>
  <si>
    <t>Canton</t>
  </si>
  <si>
    <t>Athens</t>
  </si>
  <si>
    <t>Fort Gaines</t>
  </si>
  <si>
    <t>Jonesboro</t>
  </si>
  <si>
    <t>Homerville</t>
  </si>
  <si>
    <t>Marietta</t>
  </si>
  <si>
    <t>Moultrie</t>
  </si>
  <si>
    <t>Adel</t>
  </si>
  <si>
    <t>Newnan</t>
  </si>
  <si>
    <t>Knoxville</t>
  </si>
  <si>
    <t>Cordele</t>
  </si>
  <si>
    <t>Trenton</t>
  </si>
  <si>
    <t>Dawsonville</t>
  </si>
  <si>
    <t>Bainbridge</t>
  </si>
  <si>
    <t>Eastman</t>
  </si>
  <si>
    <t>Vienna</t>
  </si>
  <si>
    <t>Albany</t>
  </si>
  <si>
    <t>Douglasville</t>
  </si>
  <si>
    <t>Blakely</t>
  </si>
  <si>
    <t>Statenville</t>
  </si>
  <si>
    <t>Springfield</t>
  </si>
  <si>
    <t>Elberton</t>
  </si>
  <si>
    <t>Swainsboro</t>
  </si>
  <si>
    <t>Claxton</t>
  </si>
  <si>
    <t>Blue Ridge</t>
  </si>
  <si>
    <t>Fayetteville</t>
  </si>
  <si>
    <t>Rome</t>
  </si>
  <si>
    <t>Cumming</t>
  </si>
  <si>
    <t>Carnesville</t>
  </si>
  <si>
    <t>Atlanta</t>
  </si>
  <si>
    <t>Ellijay</t>
  </si>
  <si>
    <t>Gibson</t>
  </si>
  <si>
    <t>Brunswick</t>
  </si>
  <si>
    <t>Cairo</t>
  </si>
  <si>
    <t>Greensboro</t>
  </si>
  <si>
    <t>Lawrenceville</t>
  </si>
  <si>
    <t>Clarkesville</t>
  </si>
  <si>
    <t>Gainesville</t>
  </si>
  <si>
    <t>Sparta</t>
  </si>
  <si>
    <t>Buchanan</t>
  </si>
  <si>
    <t>Hamilton</t>
  </si>
  <si>
    <t>Hartwell</t>
  </si>
  <si>
    <t>McDonough</t>
  </si>
  <si>
    <t>Perry</t>
  </si>
  <si>
    <t>Ocilla</t>
  </si>
  <si>
    <t>Monticello</t>
  </si>
  <si>
    <t>Hazlehurst</t>
  </si>
  <si>
    <t>Louisville</t>
  </si>
  <si>
    <t>Millen</t>
  </si>
  <si>
    <t>Wrightsville</t>
  </si>
  <si>
    <t>Gray</t>
  </si>
  <si>
    <t>Barnesville</t>
  </si>
  <si>
    <t>Lakeland</t>
  </si>
  <si>
    <t>Dublin</t>
  </si>
  <si>
    <t>Leesburg</t>
  </si>
  <si>
    <t>Hinesville</t>
  </si>
  <si>
    <t>Lincolnton</t>
  </si>
  <si>
    <t>Ludowici</t>
  </si>
  <si>
    <t>Valdosta</t>
  </si>
  <si>
    <t>Dahlonega</t>
  </si>
  <si>
    <t>Danielsville</t>
  </si>
  <si>
    <t>Buena Vista</t>
  </si>
  <si>
    <t>Thomson</t>
  </si>
  <si>
    <t>Darien</t>
  </si>
  <si>
    <t>Greenville</t>
  </si>
  <si>
    <t>Camilla</t>
  </si>
  <si>
    <t>Mount Vernon</t>
  </si>
  <si>
    <t>Chatsworth</t>
  </si>
  <si>
    <t>Columbus</t>
  </si>
  <si>
    <t>Covington</t>
  </si>
  <si>
    <t>Watkinsville</t>
  </si>
  <si>
    <t>Lexington</t>
  </si>
  <si>
    <t>Dallas</t>
  </si>
  <si>
    <t>Fort Valley</t>
  </si>
  <si>
    <t>Blackshear</t>
  </si>
  <si>
    <t>Zebulon</t>
  </si>
  <si>
    <t>Cedartown</t>
  </si>
  <si>
    <t>Hawkinsville</t>
  </si>
  <si>
    <t>Eatonton</t>
  </si>
  <si>
    <t>Georgetown</t>
  </si>
  <si>
    <t>Cuthbert</t>
  </si>
  <si>
    <t>Augusta</t>
  </si>
  <si>
    <t>Conyers</t>
  </si>
  <si>
    <t>Ellaville</t>
  </si>
  <si>
    <t>Sylvania</t>
  </si>
  <si>
    <t>Donalsonville</t>
  </si>
  <si>
    <t>Griffin</t>
  </si>
  <si>
    <t>Toccoa</t>
  </si>
  <si>
    <t>Americus</t>
  </si>
  <si>
    <t>Talbotton</t>
  </si>
  <si>
    <t>Crawfordville</t>
  </si>
  <si>
    <t>Reidsville</t>
  </si>
  <si>
    <t>Butler</t>
  </si>
  <si>
    <t>McRae-Helena</t>
  </si>
  <si>
    <t>Thomasville</t>
  </si>
  <si>
    <t>Tifton</t>
  </si>
  <si>
    <t>Lyons</t>
  </si>
  <si>
    <t>Hiawassee</t>
  </si>
  <si>
    <t>Soperton</t>
  </si>
  <si>
    <t>LaGrange</t>
  </si>
  <si>
    <t>Ashburn</t>
  </si>
  <si>
    <t>Jeffersonville</t>
  </si>
  <si>
    <t>Blairsville</t>
  </si>
  <si>
    <t>Thomaston</t>
  </si>
  <si>
    <t>LaFayette</t>
  </si>
  <si>
    <t>Waycross</t>
  </si>
  <si>
    <t>Warrenton</t>
  </si>
  <si>
    <t>Sandersville</t>
  </si>
  <si>
    <t>Jesup</t>
  </si>
  <si>
    <t>Preston</t>
  </si>
  <si>
    <t>Alamo</t>
  </si>
  <si>
    <t>Cleveland</t>
  </si>
  <si>
    <t>Dalton</t>
  </si>
  <si>
    <t>Abbeville</t>
  </si>
  <si>
    <t>Irwinton</t>
  </si>
  <si>
    <t>Sylvester</t>
  </si>
  <si>
    <t>Dem.
County
Comm.</t>
  </si>
  <si>
    <t>Libert.
2020
Vote</t>
  </si>
  <si>
    <t>Biden % of
Biden+
Trump</t>
  </si>
  <si>
    <t>Yes</t>
  </si>
  <si>
    <t>Metro</t>
  </si>
  <si>
    <t>Micro</t>
  </si>
  <si>
    <t>Non-met</t>
  </si>
  <si>
    <t>Metro-
politan
Statis-
tical
Area</t>
  </si>
  <si>
    <t>% Pop.
Chg.
2010-2020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</si>
</sst>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sz val="11"/>
      <color theme="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horizontal="center" wrapText="1"/>
    </xf>
    <xf numFmtId="0" fontId="2" fillId="0" borderId="1" xfId="0" applyFont="1" applyBorder="1"/>
    <xf numFmtId="0" fontId="3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3" fontId="3" fillId="0" borderId="1" xfId="0" applyNumberFormat="1" applyFont="1" applyBorder="1" applyAlignment="1">
      <alignment vertical="center"/>
    </xf>
    <xf numFmtId="38" fontId="3" fillId="0" borderId="1" xfId="0" applyNumberFormat="1" applyFont="1" applyBorder="1" applyAlignment="1">
      <alignment horizontal="right" vertical="center"/>
    </xf>
    <xf numFmtId="2" fontId="3" fillId="0" borderId="1" xfId="0" applyNumberFormat="1" applyFont="1" applyBorder="1" applyAlignment="1">
      <alignment horizontal="right" vertical="center"/>
    </xf>
    <xf numFmtId="2" fontId="2" fillId="0" borderId="1" xfId="0" applyNumberFormat="1" applyFont="1" applyBorder="1"/>
    <xf numFmtId="3" fontId="2" fillId="6" borderId="1" xfId="0" applyNumberFormat="1" applyFont="1" applyFill="1" applyBorder="1" applyAlignment="1">
      <alignment horizontal="right"/>
    </xf>
    <xf numFmtId="38" fontId="2" fillId="3" borderId="1" xfId="0" applyNumberFormat="1" applyFont="1" applyFill="1" applyBorder="1" applyAlignment="1">
      <alignment horizontal="right"/>
    </xf>
    <xf numFmtId="38" fontId="2" fillId="0" borderId="1" xfId="0" applyNumberFormat="1" applyFont="1" applyBorder="1"/>
    <xf numFmtId="0" fontId="4" fillId="4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vertical="center"/>
    </xf>
    <xf numFmtId="0" fontId="3" fillId="5" borderId="1" xfId="0" applyFont="1" applyFill="1" applyBorder="1" applyAlignment="1">
      <alignment vertical="center"/>
    </xf>
    <xf numFmtId="0" fontId="2" fillId="5" borderId="1" xfId="0" applyFont="1" applyFill="1" applyBorder="1" applyAlignment="1">
      <alignment horizontal="center"/>
    </xf>
    <xf numFmtId="3" fontId="2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right"/>
    </xf>
    <xf numFmtId="3" fontId="2" fillId="0" borderId="1" xfId="0" applyNumberFormat="1" applyFont="1" applyBorder="1"/>
    <xf numFmtId="38" fontId="2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center"/>
    </xf>
    <xf numFmtId="4" fontId="2" fillId="0" borderId="1" xfId="0" applyNumberFormat="1" applyFont="1" applyBorder="1" applyAlignment="1">
      <alignment horizontal="right"/>
    </xf>
    <xf numFmtId="0" fontId="1" fillId="6" borderId="1" xfId="0" applyFont="1" applyFill="1" applyBorder="1" applyAlignment="1">
      <alignment horizontal="center" wrapText="1"/>
    </xf>
    <xf numFmtId="38" fontId="1" fillId="3" borderId="1" xfId="0" applyNumberFormat="1" applyFont="1" applyFill="1" applyBorder="1" applyAlignment="1">
      <alignment horizontal="center" wrapText="1"/>
    </xf>
    <xf numFmtId="38" fontId="1" fillId="0" borderId="1" xfId="0" applyNumberFormat="1" applyFont="1" applyBorder="1" applyAlignment="1">
      <alignment horizontal="center" wrapText="1"/>
    </xf>
    <xf numFmtId="10" fontId="1" fillId="0" borderId="1" xfId="0" applyNumberFormat="1" applyFont="1" applyBorder="1" applyAlignment="1">
      <alignment horizontal="center" wrapText="1"/>
    </xf>
    <xf numFmtId="3" fontId="1" fillId="2" borderId="1" xfId="0" applyNumberFormat="1" applyFont="1" applyFill="1" applyBorder="1" applyAlignment="1">
      <alignment horizontal="center" wrapText="1"/>
    </xf>
    <xf numFmtId="3" fontId="2" fillId="2" borderId="1" xfId="0" applyNumberFormat="1" applyFont="1" applyFill="1" applyBorder="1" applyAlignment="1">
      <alignment horizontal="right"/>
    </xf>
    <xf numFmtId="10" fontId="2" fillId="0" borderId="1" xfId="0" applyNumberFormat="1" applyFont="1" applyBorder="1" applyAlignment="1">
      <alignment horizontal="right"/>
    </xf>
    <xf numFmtId="0" fontId="4" fillId="7" borderId="1" xfId="0" applyFont="1" applyFill="1" applyBorder="1" applyAlignment="1">
      <alignment horizontal="center"/>
    </xf>
    <xf numFmtId="10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4" fillId="4" borderId="1" xfId="0" applyFont="1" applyFill="1" applyBorder="1" applyAlignment="1">
      <alignment horizontal="right" vertical="center"/>
    </xf>
    <xf numFmtId="0" fontId="3" fillId="8" borderId="1" xfId="0" applyFont="1" applyFill="1" applyBorder="1" applyAlignment="1">
      <alignment horizontal="center" vertical="center"/>
    </xf>
    <xf numFmtId="3" fontId="1" fillId="0" borderId="1" xfId="0" applyNumberFormat="1" applyFont="1" applyFill="1" applyBorder="1" applyAlignment="1">
      <alignment horizontal="center" wrapText="1"/>
    </xf>
    <xf numFmtId="10" fontId="3" fillId="0" borderId="1" xfId="0" applyNumberFormat="1" applyFont="1" applyFill="1" applyBorder="1" applyAlignment="1">
      <alignment horizontal="right" vertical="center"/>
    </xf>
    <xf numFmtId="0" fontId="1" fillId="0" borderId="1" xfId="0" applyFont="1" applyFill="1" applyBorder="1" applyAlignment="1">
      <alignment horizontal="center" wrapText="1"/>
    </xf>
    <xf numFmtId="0" fontId="1" fillId="9" borderId="1" xfId="0" applyFont="1" applyFill="1" applyBorder="1"/>
    <xf numFmtId="0" fontId="1" fillId="0" borderId="1" xfId="0" applyFont="1" applyFill="1" applyBorder="1"/>
    <xf numFmtId="0" fontId="1" fillId="0" borderId="1" xfId="0" applyFont="1" applyFill="1" applyBorder="1" applyAlignment="1">
      <alignment wrapText="1"/>
    </xf>
    <xf numFmtId="3" fontId="1" fillId="0" borderId="1" xfId="0" applyNumberFormat="1" applyFont="1" applyFill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9B542D-4717-4E32-8772-9C54BCEE2BEE}">
  <sheetPr>
    <pageSetUpPr fitToPage="1"/>
  </sheetPr>
  <dimension ref="A1:P163"/>
  <sheetViews>
    <sheetView tabSelected="1" zoomScaleNormal="100" workbookViewId="0">
      <pane ySplit="1" topLeftCell="A2" activePane="bottomLeft" state="frozen"/>
      <selection pane="bottomLeft" sqref="A1:XFD160"/>
    </sheetView>
  </sheetViews>
  <sheetFormatPr defaultColWidth="16.140625" defaultRowHeight="14.25" x14ac:dyDescent="0.2"/>
  <cols>
    <col min="1" max="1" width="15.28515625" style="3" bestFit="1" customWidth="1"/>
    <col min="2" max="2" width="9" style="3" bestFit="1" customWidth="1"/>
    <col min="3" max="3" width="14.85546875" style="3" bestFit="1" customWidth="1"/>
    <col min="4" max="4" width="11.28515625" style="3" bestFit="1" customWidth="1"/>
    <col min="5" max="5" width="10.7109375" style="3" bestFit="1" customWidth="1"/>
    <col min="6" max="7" width="10.85546875" style="17" bestFit="1" customWidth="1"/>
    <col min="8" max="8" width="11.140625" style="18" bestFit="1" customWidth="1"/>
    <col min="9" max="9" width="11.5703125" style="3" bestFit="1" customWidth="1"/>
    <col min="10" max="10" width="10.140625" style="19" bestFit="1" customWidth="1"/>
    <col min="11" max="11" width="10.140625" style="3" bestFit="1" customWidth="1"/>
    <col min="12" max="12" width="8" style="12" bestFit="1" customWidth="1"/>
    <col min="13" max="13" width="9.140625" style="12" bestFit="1" customWidth="1"/>
    <col min="14" max="14" width="12" style="29" bestFit="1" customWidth="1"/>
    <col min="15" max="15" width="7.140625" style="21" bestFit="1" customWidth="1"/>
    <col min="16" max="16" width="8.140625" style="21" bestFit="1" customWidth="1"/>
    <col min="17" max="16384" width="16.140625" style="3"/>
  </cols>
  <sheetData>
    <row r="1" spans="1:16" ht="75" x14ac:dyDescent="0.25">
      <c r="A1" s="39" t="s">
        <v>46</v>
      </c>
      <c r="B1" s="38" t="s">
        <v>318</v>
      </c>
      <c r="C1" s="41" t="s">
        <v>172</v>
      </c>
      <c r="D1" s="40" t="s">
        <v>47</v>
      </c>
      <c r="E1" s="1" t="s">
        <v>48</v>
      </c>
      <c r="F1" s="42" t="s">
        <v>171</v>
      </c>
      <c r="G1" s="36" t="s">
        <v>319</v>
      </c>
      <c r="H1" s="2" t="s">
        <v>163</v>
      </c>
      <c r="I1" s="2" t="s">
        <v>164</v>
      </c>
      <c r="J1" s="27" t="s">
        <v>165</v>
      </c>
      <c r="K1" s="23" t="s">
        <v>166</v>
      </c>
      <c r="L1" s="24" t="s">
        <v>312</v>
      </c>
      <c r="M1" s="25" t="s">
        <v>167</v>
      </c>
      <c r="N1" s="26" t="s">
        <v>313</v>
      </c>
      <c r="O1" s="2" t="s">
        <v>168</v>
      </c>
      <c r="P1" s="2" t="s">
        <v>311</v>
      </c>
    </row>
    <row r="2" spans="1:16" x14ac:dyDescent="0.2">
      <c r="A2" s="4" t="s">
        <v>98</v>
      </c>
      <c r="B2" s="34" t="s">
        <v>317</v>
      </c>
      <c r="C2" s="5" t="s">
        <v>173</v>
      </c>
      <c r="D2" s="6">
        <v>18444</v>
      </c>
      <c r="E2" s="6">
        <v>18236</v>
      </c>
      <c r="F2" s="7">
        <f>D2-E2</f>
        <v>208</v>
      </c>
      <c r="G2" s="31">
        <f>(D2-E2)/E2</f>
        <v>1.1406010089932002E-2</v>
      </c>
      <c r="H2" s="8">
        <v>507.08</v>
      </c>
      <c r="I2" s="9">
        <f>D2/H2</f>
        <v>36.372958901948415</v>
      </c>
      <c r="J2" s="28">
        <v>1779</v>
      </c>
      <c r="K2" s="10">
        <v>6526</v>
      </c>
      <c r="L2" s="11">
        <v>36</v>
      </c>
      <c r="M2" s="12">
        <f>J2-K2</f>
        <v>-4747</v>
      </c>
      <c r="N2" s="29">
        <f>J2/(J2+K2)</f>
        <v>0.21420830824804335</v>
      </c>
      <c r="O2" s="13" t="s">
        <v>169</v>
      </c>
      <c r="P2" s="30" t="s">
        <v>314</v>
      </c>
    </row>
    <row r="3" spans="1:16" x14ac:dyDescent="0.2">
      <c r="A3" s="4" t="s">
        <v>138</v>
      </c>
      <c r="B3" s="32" t="s">
        <v>316</v>
      </c>
      <c r="C3" s="5" t="s">
        <v>174</v>
      </c>
      <c r="D3" s="6">
        <v>8286</v>
      </c>
      <c r="E3" s="6">
        <v>8375</v>
      </c>
      <c r="F3" s="7">
        <f>D3-E3</f>
        <v>-89</v>
      </c>
      <c r="G3" s="37">
        <f>(D3-E3)/E3</f>
        <v>-1.0626865671641792E-2</v>
      </c>
      <c r="H3" s="8">
        <v>339.38</v>
      </c>
      <c r="I3" s="9">
        <f>D3/H3</f>
        <v>24.415109906299723</v>
      </c>
      <c r="J3" s="28">
        <v>825</v>
      </c>
      <c r="K3" s="10">
        <v>2300</v>
      </c>
      <c r="L3" s="11">
        <v>30</v>
      </c>
      <c r="M3" s="12">
        <f>J3-K3</f>
        <v>-1475</v>
      </c>
      <c r="N3" s="29">
        <f>J3/(J3+K3)</f>
        <v>0.26400000000000001</v>
      </c>
      <c r="O3" s="13" t="s">
        <v>169</v>
      </c>
    </row>
    <row r="4" spans="1:16" x14ac:dyDescent="0.2">
      <c r="A4" s="4" t="s">
        <v>119</v>
      </c>
      <c r="B4" s="34" t="s">
        <v>317</v>
      </c>
      <c r="C4" s="5" t="s">
        <v>175</v>
      </c>
      <c r="D4" s="6">
        <v>11140</v>
      </c>
      <c r="E4" s="6">
        <v>11096</v>
      </c>
      <c r="F4" s="7">
        <f>D4-E4</f>
        <v>44</v>
      </c>
      <c r="G4" s="37">
        <f>(D4-E4)/E4</f>
        <v>3.9653929343907712E-3</v>
      </c>
      <c r="H4" s="8">
        <v>258.58</v>
      </c>
      <c r="I4" s="9">
        <f>D4/H4</f>
        <v>43.081444813984071</v>
      </c>
      <c r="J4" s="28">
        <v>625</v>
      </c>
      <c r="K4" s="10">
        <v>4018</v>
      </c>
      <c r="L4" s="11">
        <v>25</v>
      </c>
      <c r="M4" s="12">
        <f>J4-K4</f>
        <v>-3393</v>
      </c>
      <c r="N4" s="29">
        <f>J4/(J4+K4)</f>
        <v>0.1346112427309929</v>
      </c>
      <c r="O4" s="13" t="s">
        <v>169</v>
      </c>
    </row>
    <row r="5" spans="1:16" x14ac:dyDescent="0.2">
      <c r="A5" s="4" t="s">
        <v>157</v>
      </c>
      <c r="B5" s="34" t="s">
        <v>317</v>
      </c>
      <c r="C5" s="5" t="s">
        <v>22</v>
      </c>
      <c r="D5" s="6">
        <v>2876</v>
      </c>
      <c r="E5" s="6">
        <v>3451</v>
      </c>
      <c r="F5" s="7">
        <f>D5-E5</f>
        <v>-575</v>
      </c>
      <c r="G5" s="37">
        <f>(D5-E5)/E5</f>
        <v>-0.16661837148652564</v>
      </c>
      <c r="H5" s="8">
        <v>341.94</v>
      </c>
      <c r="I5" s="9">
        <f>D5/H5</f>
        <v>8.4108323097619468</v>
      </c>
      <c r="J5" s="28">
        <v>652</v>
      </c>
      <c r="K5" s="10">
        <v>897</v>
      </c>
      <c r="L5" s="11">
        <v>6</v>
      </c>
      <c r="M5" s="12">
        <f>J5-K5</f>
        <v>-245</v>
      </c>
      <c r="N5" s="29">
        <f>J5/(J5+K5)</f>
        <v>0.42091672046481599</v>
      </c>
      <c r="O5" s="13" t="s">
        <v>169</v>
      </c>
    </row>
    <row r="6" spans="1:16" x14ac:dyDescent="0.2">
      <c r="A6" s="14" t="s">
        <v>49</v>
      </c>
      <c r="B6" s="32" t="s">
        <v>316</v>
      </c>
      <c r="C6" s="5" t="s">
        <v>176</v>
      </c>
      <c r="D6" s="6">
        <v>43799</v>
      </c>
      <c r="E6" s="6">
        <v>45720</v>
      </c>
      <c r="F6" s="7">
        <f>D6-E6</f>
        <v>-1921</v>
      </c>
      <c r="G6" s="37">
        <f>(D6-E6)/E6</f>
        <v>-4.2016622922134733E-2</v>
      </c>
      <c r="H6" s="8">
        <v>257.83999999999997</v>
      </c>
      <c r="I6" s="9">
        <f>D6/H6</f>
        <v>169.86891095252872</v>
      </c>
      <c r="J6" s="28">
        <v>9140</v>
      </c>
      <c r="K6" s="10">
        <v>8903</v>
      </c>
      <c r="L6" s="11">
        <v>208</v>
      </c>
      <c r="M6" s="12">
        <f>J6-K6</f>
        <v>237</v>
      </c>
      <c r="N6" s="29">
        <f>J6/(J6+K6)</f>
        <v>0.50656764396164722</v>
      </c>
      <c r="O6" s="13" t="s">
        <v>169</v>
      </c>
      <c r="P6" s="30" t="s">
        <v>314</v>
      </c>
    </row>
    <row r="7" spans="1:16" x14ac:dyDescent="0.2">
      <c r="A7" s="4" t="s">
        <v>100</v>
      </c>
      <c r="B7" s="34" t="s">
        <v>317</v>
      </c>
      <c r="C7" s="5" t="s">
        <v>177</v>
      </c>
      <c r="D7" s="6">
        <v>18035</v>
      </c>
      <c r="E7" s="6">
        <v>18395</v>
      </c>
      <c r="F7" s="7">
        <f>D7-E7</f>
        <v>-360</v>
      </c>
      <c r="G7" s="37">
        <f>(D7-E7)/E7</f>
        <v>-1.9570535471595544E-2</v>
      </c>
      <c r="H7" s="8">
        <v>232.09</v>
      </c>
      <c r="I7" s="9">
        <f>D7/H7</f>
        <v>77.706924038088673</v>
      </c>
      <c r="J7" s="28">
        <v>932</v>
      </c>
      <c r="K7" s="10">
        <v>7795</v>
      </c>
      <c r="L7" s="11">
        <v>74</v>
      </c>
      <c r="M7" s="12">
        <f>J7-K7</f>
        <v>-6863</v>
      </c>
      <c r="N7" s="29">
        <f>J7/(J7+K7)</f>
        <v>0.106795004010542</v>
      </c>
      <c r="O7" s="13" t="s">
        <v>169</v>
      </c>
      <c r="P7" s="30" t="s">
        <v>314</v>
      </c>
    </row>
    <row r="8" spans="1:16" x14ac:dyDescent="0.2">
      <c r="A8" s="15" t="s">
        <v>30</v>
      </c>
      <c r="B8" s="35" t="s">
        <v>315</v>
      </c>
      <c r="C8" s="5" t="s">
        <v>178</v>
      </c>
      <c r="D8" s="6">
        <v>83505</v>
      </c>
      <c r="E8" s="6">
        <v>69367</v>
      </c>
      <c r="F8" s="7">
        <f>D8-E8</f>
        <v>14138</v>
      </c>
      <c r="G8" s="37">
        <f>(D8-E8)/E8</f>
        <v>0.20381449392362364</v>
      </c>
      <c r="H8" s="8">
        <v>160.31</v>
      </c>
      <c r="I8" s="9">
        <f>D8/H8</f>
        <v>520.89701203917411</v>
      </c>
      <c r="J8" s="28">
        <v>10453</v>
      </c>
      <c r="K8" s="10">
        <v>26804</v>
      </c>
      <c r="L8" s="11">
        <v>664</v>
      </c>
      <c r="M8" s="12">
        <f>J8-K8</f>
        <v>-16351</v>
      </c>
      <c r="N8" s="29">
        <f>J8/(J8+K8)</f>
        <v>0.28056472609174116</v>
      </c>
      <c r="O8" s="16" t="s">
        <v>170</v>
      </c>
      <c r="P8" s="30" t="s">
        <v>314</v>
      </c>
    </row>
    <row r="9" spans="1:16" x14ac:dyDescent="0.2">
      <c r="A9" s="15" t="s">
        <v>23</v>
      </c>
      <c r="B9" s="35" t="s">
        <v>315</v>
      </c>
      <c r="C9" s="5" t="s">
        <v>179</v>
      </c>
      <c r="D9" s="6">
        <v>108901</v>
      </c>
      <c r="E9" s="6">
        <v>100157</v>
      </c>
      <c r="F9" s="7">
        <f>D9-E9</f>
        <v>8744</v>
      </c>
      <c r="G9" s="37">
        <f>(D9-E9)/E9</f>
        <v>8.730293439300299E-2</v>
      </c>
      <c r="H9" s="8">
        <v>459.54</v>
      </c>
      <c r="I9" s="9">
        <f>D9/H9</f>
        <v>236.97828263045653</v>
      </c>
      <c r="J9" s="28">
        <v>12092</v>
      </c>
      <c r="K9" s="10">
        <v>37674</v>
      </c>
      <c r="L9" s="11">
        <v>701</v>
      </c>
      <c r="M9" s="12">
        <f>J9-K9</f>
        <v>-25582</v>
      </c>
      <c r="N9" s="29">
        <f>J9/(J9+K9)</f>
        <v>0.24297713298235743</v>
      </c>
      <c r="O9" s="16" t="s">
        <v>170</v>
      </c>
      <c r="P9" s="30" t="s">
        <v>314</v>
      </c>
    </row>
    <row r="10" spans="1:16" x14ac:dyDescent="0.2">
      <c r="A10" s="4" t="s">
        <v>141</v>
      </c>
      <c r="B10" s="32" t="s">
        <v>316</v>
      </c>
      <c r="C10" s="5" t="s">
        <v>180</v>
      </c>
      <c r="D10" s="6">
        <v>17194</v>
      </c>
      <c r="E10" s="6">
        <v>17634</v>
      </c>
      <c r="F10" s="7">
        <f>D10-E10</f>
        <v>-440</v>
      </c>
      <c r="G10" s="37">
        <f>(D10-E10)/E10</f>
        <v>-2.4951797663604402E-2</v>
      </c>
      <c r="H10" s="8">
        <v>250.12</v>
      </c>
      <c r="I10" s="9">
        <f>D10/H10</f>
        <v>68.743003358387966</v>
      </c>
      <c r="J10" s="28">
        <v>2392</v>
      </c>
      <c r="K10" s="10">
        <v>4110</v>
      </c>
      <c r="L10" s="11">
        <v>58</v>
      </c>
      <c r="M10" s="12">
        <f>J10-K10</f>
        <v>-1718</v>
      </c>
      <c r="N10" s="29">
        <f>J10/(J10+K10)</f>
        <v>0.36788680406028912</v>
      </c>
      <c r="O10" s="13" t="s">
        <v>169</v>
      </c>
      <c r="P10" s="30" t="s">
        <v>314</v>
      </c>
    </row>
    <row r="11" spans="1:16" x14ac:dyDescent="0.2">
      <c r="A11" s="4" t="s">
        <v>99</v>
      </c>
      <c r="B11" s="34" t="s">
        <v>317</v>
      </c>
      <c r="C11" s="5" t="s">
        <v>181</v>
      </c>
      <c r="D11" s="6">
        <v>18160</v>
      </c>
      <c r="E11" s="6">
        <v>19286</v>
      </c>
      <c r="F11" s="7">
        <f>D11-E11</f>
        <v>-1126</v>
      </c>
      <c r="G11" s="37">
        <f>(D11-E11)/E11</f>
        <v>-5.8384320232292855E-2</v>
      </c>
      <c r="H11" s="8">
        <v>451.9</v>
      </c>
      <c r="I11" s="9">
        <f>D11/H11</f>
        <v>40.185881832263775</v>
      </c>
      <c r="J11" s="28">
        <v>1269</v>
      </c>
      <c r="K11" s="10">
        <v>6419</v>
      </c>
      <c r="L11" s="11">
        <v>55</v>
      </c>
      <c r="M11" s="12">
        <f>J11-K11</f>
        <v>-5150</v>
      </c>
      <c r="N11" s="29">
        <f>J11/(J11+K11)</f>
        <v>0.16506243496357961</v>
      </c>
      <c r="O11" s="13" t="s">
        <v>169</v>
      </c>
      <c r="P11" s="30" t="s">
        <v>314</v>
      </c>
    </row>
    <row r="12" spans="1:16" x14ac:dyDescent="0.2">
      <c r="A12" s="14" t="s">
        <v>14</v>
      </c>
      <c r="B12" s="35" t="s">
        <v>315</v>
      </c>
      <c r="C12" s="5" t="s">
        <v>116</v>
      </c>
      <c r="D12" s="6">
        <v>157346</v>
      </c>
      <c r="E12" s="6">
        <v>155547</v>
      </c>
      <c r="F12" s="7">
        <f>D12-E12</f>
        <v>1799</v>
      </c>
      <c r="G12" s="37">
        <f>(D12-E12)/E12</f>
        <v>1.1565636109986049E-2</v>
      </c>
      <c r="H12" s="8">
        <v>249.76</v>
      </c>
      <c r="I12" s="9">
        <f>D12/H12</f>
        <v>629.98878923766813</v>
      </c>
      <c r="J12" s="28">
        <v>43468</v>
      </c>
      <c r="K12" s="10">
        <v>26585</v>
      </c>
      <c r="L12" s="11">
        <v>749</v>
      </c>
      <c r="M12" s="12">
        <f>J12-K12</f>
        <v>16883</v>
      </c>
      <c r="N12" s="29">
        <f>J12/(J12+K12)</f>
        <v>0.62050162020184718</v>
      </c>
      <c r="O12" s="16" t="s">
        <v>170</v>
      </c>
      <c r="P12" s="30" t="s">
        <v>314</v>
      </c>
    </row>
    <row r="13" spans="1:16" x14ac:dyDescent="0.2">
      <c r="A13" s="4" t="s">
        <v>111</v>
      </c>
      <c r="B13" s="34" t="s">
        <v>317</v>
      </c>
      <c r="C13" s="5" t="s">
        <v>182</v>
      </c>
      <c r="D13" s="6">
        <v>12583</v>
      </c>
      <c r="E13" s="6">
        <v>13063</v>
      </c>
      <c r="F13" s="7">
        <f>D13-E13</f>
        <v>-480</v>
      </c>
      <c r="G13" s="37">
        <f>(D13-E13)/E13</f>
        <v>-3.6745004975886092E-2</v>
      </c>
      <c r="H13" s="8">
        <v>215.87</v>
      </c>
      <c r="I13" s="9">
        <f>D13/H13</f>
        <v>58.289711400379858</v>
      </c>
      <c r="J13" s="28">
        <v>1311</v>
      </c>
      <c r="K13" s="10">
        <v>4328</v>
      </c>
      <c r="L13" s="11">
        <v>67</v>
      </c>
      <c r="M13" s="12">
        <f>J13-K13</f>
        <v>-3017</v>
      </c>
      <c r="N13" s="29">
        <f>J13/(J13+K13)</f>
        <v>0.2324880297925164</v>
      </c>
      <c r="O13" s="13" t="s">
        <v>169</v>
      </c>
      <c r="P13" s="30" t="s">
        <v>314</v>
      </c>
    </row>
    <row r="14" spans="1:16" x14ac:dyDescent="0.2">
      <c r="A14" s="4" t="s">
        <v>101</v>
      </c>
      <c r="B14" s="35" t="s">
        <v>315</v>
      </c>
      <c r="C14" s="5" t="s">
        <v>183</v>
      </c>
      <c r="D14" s="6">
        <v>18021</v>
      </c>
      <c r="E14" s="6">
        <v>18411</v>
      </c>
      <c r="F14" s="7">
        <f>D14-E14</f>
        <v>-390</v>
      </c>
      <c r="G14" s="37">
        <f>(D14-E14)/E14</f>
        <v>-2.1182988430829396E-2</v>
      </c>
      <c r="H14" s="8">
        <v>442.36</v>
      </c>
      <c r="I14" s="9">
        <f>D14/H14</f>
        <v>40.738312686499683</v>
      </c>
      <c r="J14" s="28">
        <v>699</v>
      </c>
      <c r="K14" s="10">
        <v>6991</v>
      </c>
      <c r="L14" s="11">
        <v>56</v>
      </c>
      <c r="M14" s="12">
        <f>J14-K14</f>
        <v>-6292</v>
      </c>
      <c r="N14" s="29">
        <f>J14/(J14+K14)</f>
        <v>9.089726918075422E-2</v>
      </c>
      <c r="O14" s="13" t="s">
        <v>169</v>
      </c>
    </row>
    <row r="15" spans="1:16" x14ac:dyDescent="0.2">
      <c r="A15" s="4" t="s">
        <v>104</v>
      </c>
      <c r="B15" s="35" t="s">
        <v>315</v>
      </c>
      <c r="C15" s="5" t="s">
        <v>160</v>
      </c>
      <c r="D15" s="6">
        <v>16301</v>
      </c>
      <c r="E15" s="6">
        <v>16243</v>
      </c>
      <c r="F15" s="7">
        <f>D15-E15</f>
        <v>58</v>
      </c>
      <c r="G15" s="37">
        <f>(D15-E15)/E15</f>
        <v>3.5707689466231607E-3</v>
      </c>
      <c r="H15" s="8">
        <v>493.05</v>
      </c>
      <c r="I15" s="9">
        <f>D15/H15</f>
        <v>33.061555623161951</v>
      </c>
      <c r="J15" s="28">
        <v>2790</v>
      </c>
      <c r="K15" s="10">
        <v>4260</v>
      </c>
      <c r="L15" s="11">
        <v>50</v>
      </c>
      <c r="M15" s="12">
        <f>J15-K15</f>
        <v>-1470</v>
      </c>
      <c r="N15" s="29">
        <f>J15/(J15+K15)</f>
        <v>0.39574468085106385</v>
      </c>
      <c r="O15" s="13" t="s">
        <v>169</v>
      </c>
      <c r="P15" s="30" t="s">
        <v>314</v>
      </c>
    </row>
    <row r="16" spans="1:16" x14ac:dyDescent="0.2">
      <c r="A16" s="4" t="s">
        <v>45</v>
      </c>
      <c r="B16" s="35" t="s">
        <v>315</v>
      </c>
      <c r="C16" s="5" t="s">
        <v>184</v>
      </c>
      <c r="D16" s="6">
        <v>44738</v>
      </c>
      <c r="E16" s="6">
        <v>30233</v>
      </c>
      <c r="F16" s="7">
        <f>D16-E16</f>
        <v>14505</v>
      </c>
      <c r="G16" s="37">
        <f>(D16-E16)/E16</f>
        <v>0.47977375715278009</v>
      </c>
      <c r="H16" s="8">
        <v>435.97</v>
      </c>
      <c r="I16" s="9">
        <f>D16/H16</f>
        <v>102.61715255636855</v>
      </c>
      <c r="J16" s="28">
        <v>6739</v>
      </c>
      <c r="K16" s="10">
        <v>14244</v>
      </c>
      <c r="L16" s="11">
        <v>357</v>
      </c>
      <c r="M16" s="12">
        <f>J16-K16</f>
        <v>-7505</v>
      </c>
      <c r="N16" s="29">
        <f>J16/(J16+K16)</f>
        <v>0.32116475241862458</v>
      </c>
      <c r="O16" s="13" t="s">
        <v>169</v>
      </c>
      <c r="P16" s="30" t="s">
        <v>314</v>
      </c>
    </row>
    <row r="17" spans="1:16" x14ac:dyDescent="0.2">
      <c r="A17" s="15" t="s">
        <v>31</v>
      </c>
      <c r="B17" s="32" t="s">
        <v>316</v>
      </c>
      <c r="C17" s="5" t="s">
        <v>185</v>
      </c>
      <c r="D17" s="6">
        <v>81099</v>
      </c>
      <c r="E17" s="6">
        <v>70217</v>
      </c>
      <c r="F17" s="7">
        <f>D17-E17</f>
        <v>10882</v>
      </c>
      <c r="G17" s="37">
        <f>(D17-E17)/E17</f>
        <v>0.15497671504051724</v>
      </c>
      <c r="H17" s="8">
        <v>672.81</v>
      </c>
      <c r="I17" s="9">
        <f>D17/H17</f>
        <v>120.53774468274848</v>
      </c>
      <c r="J17" s="28">
        <v>11243</v>
      </c>
      <c r="K17" s="10">
        <v>18386</v>
      </c>
      <c r="L17" s="11">
        <v>455</v>
      </c>
      <c r="M17" s="12">
        <f>J17-K17</f>
        <v>-7143</v>
      </c>
      <c r="N17" s="29">
        <f>J17/(J17+K17)</f>
        <v>0.37945931351041212</v>
      </c>
      <c r="O17" s="16" t="s">
        <v>170</v>
      </c>
      <c r="P17" s="30" t="s">
        <v>314</v>
      </c>
    </row>
    <row r="18" spans="1:16" x14ac:dyDescent="0.2">
      <c r="A18" s="4" t="s">
        <v>80</v>
      </c>
      <c r="B18" s="35" t="s">
        <v>315</v>
      </c>
      <c r="C18" s="5" t="s">
        <v>186</v>
      </c>
      <c r="D18" s="6">
        <v>24596</v>
      </c>
      <c r="E18" s="6">
        <v>23316</v>
      </c>
      <c r="F18" s="7">
        <f>D18-E18</f>
        <v>1280</v>
      </c>
      <c r="G18" s="37">
        <f>(D18-E18)/E18</f>
        <v>5.4897924172242235E-2</v>
      </c>
      <c r="H18" s="8">
        <v>826.97</v>
      </c>
      <c r="I18" s="9">
        <f>D18/H18</f>
        <v>29.74231229669758</v>
      </c>
      <c r="J18" s="28">
        <v>5209</v>
      </c>
      <c r="K18" s="10">
        <v>5400</v>
      </c>
      <c r="L18" s="11">
        <v>75</v>
      </c>
      <c r="M18" s="12">
        <f>J18-K18</f>
        <v>-191</v>
      </c>
      <c r="N18" s="29">
        <f>J18/(J18+K18)</f>
        <v>0.49099820906777264</v>
      </c>
      <c r="O18" s="13" t="s">
        <v>169</v>
      </c>
    </row>
    <row r="19" spans="1:16" x14ac:dyDescent="0.2">
      <c r="A19" s="4" t="s">
        <v>76</v>
      </c>
      <c r="B19" s="35" t="s">
        <v>315</v>
      </c>
      <c r="C19" s="5" t="s">
        <v>32</v>
      </c>
      <c r="D19" s="6">
        <v>25434</v>
      </c>
      <c r="E19" s="6">
        <v>23655</v>
      </c>
      <c r="F19" s="7">
        <f>D19-E19</f>
        <v>1779</v>
      </c>
      <c r="G19" s="37">
        <f>(D19-E19)/E19</f>
        <v>7.5206087507926442E-2</v>
      </c>
      <c r="H19" s="8">
        <v>184.39</v>
      </c>
      <c r="I19" s="9">
        <f>D19/H19</f>
        <v>137.93589674060416</v>
      </c>
      <c r="J19" s="28">
        <v>3274</v>
      </c>
      <c r="K19" s="10">
        <v>8406</v>
      </c>
      <c r="L19" s="11">
        <v>91</v>
      </c>
      <c r="M19" s="12">
        <f>J19-K19</f>
        <v>-5132</v>
      </c>
      <c r="N19" s="29">
        <f>J19/(J19+K19)</f>
        <v>0.28030821917808219</v>
      </c>
      <c r="O19" s="13" t="s">
        <v>169</v>
      </c>
      <c r="P19" s="30" t="s">
        <v>314</v>
      </c>
    </row>
    <row r="20" spans="1:16" x14ac:dyDescent="0.2">
      <c r="A20" s="14" t="s">
        <v>151</v>
      </c>
      <c r="B20" s="34" t="s">
        <v>317</v>
      </c>
      <c r="C20" s="5" t="s">
        <v>90</v>
      </c>
      <c r="D20" s="6">
        <v>5573</v>
      </c>
      <c r="E20" s="6">
        <v>6694</v>
      </c>
      <c r="F20" s="7">
        <f>D20-E20</f>
        <v>-1121</v>
      </c>
      <c r="G20" s="37">
        <f>(D20-E20)/E20</f>
        <v>-0.16746340005975499</v>
      </c>
      <c r="H20" s="8">
        <v>280.37</v>
      </c>
      <c r="I20" s="9">
        <f>D20/H20</f>
        <v>19.877304989834862</v>
      </c>
      <c r="J20" s="28">
        <v>1260</v>
      </c>
      <c r="K20" s="10">
        <v>923</v>
      </c>
      <c r="L20" s="11">
        <v>11</v>
      </c>
      <c r="M20" s="12">
        <f>J20-K20</f>
        <v>337</v>
      </c>
      <c r="N20" s="29">
        <f>J20/(J20+K20)</f>
        <v>0.57718735684837374</v>
      </c>
      <c r="O20" s="13" t="s">
        <v>169</v>
      </c>
      <c r="P20" s="30" t="s">
        <v>314</v>
      </c>
    </row>
    <row r="21" spans="1:16" x14ac:dyDescent="0.2">
      <c r="A21" s="15" t="s">
        <v>40</v>
      </c>
      <c r="B21" s="32" t="s">
        <v>316</v>
      </c>
      <c r="C21" s="5" t="s">
        <v>187</v>
      </c>
      <c r="D21" s="6">
        <v>54768</v>
      </c>
      <c r="E21" s="6">
        <v>50513</v>
      </c>
      <c r="F21" s="7">
        <f>D21-E21</f>
        <v>4255</v>
      </c>
      <c r="G21" s="37">
        <f>(D21-E21)/E21</f>
        <v>8.4235741294320279E-2</v>
      </c>
      <c r="H21" s="8">
        <v>613.02</v>
      </c>
      <c r="I21" s="9">
        <f>D21/H21</f>
        <v>89.341293921894888</v>
      </c>
      <c r="J21" s="28">
        <v>7967</v>
      </c>
      <c r="K21" s="10">
        <v>15251</v>
      </c>
      <c r="L21" s="11">
        <v>470</v>
      </c>
      <c r="M21" s="12">
        <f>J21-K21</f>
        <v>-7284</v>
      </c>
      <c r="N21" s="29">
        <f>J21/(J21+K21)</f>
        <v>0.34313894392281852</v>
      </c>
      <c r="O21" s="16" t="s">
        <v>170</v>
      </c>
      <c r="P21" s="30" t="s">
        <v>314</v>
      </c>
    </row>
    <row r="22" spans="1:16" x14ac:dyDescent="0.2">
      <c r="A22" s="4" t="s">
        <v>120</v>
      </c>
      <c r="B22" s="34" t="s">
        <v>317</v>
      </c>
      <c r="C22" s="5" t="s">
        <v>188</v>
      </c>
      <c r="D22" s="6">
        <v>10981</v>
      </c>
      <c r="E22" s="6">
        <v>10998</v>
      </c>
      <c r="F22" s="7">
        <f>D22-E22</f>
        <v>-17</v>
      </c>
      <c r="G22" s="37">
        <f>(D22-E22)/E22</f>
        <v>-1.5457355882887798E-3</v>
      </c>
      <c r="H22" s="8">
        <v>243.04</v>
      </c>
      <c r="I22" s="9">
        <f>D22/H22</f>
        <v>45.181863067807768</v>
      </c>
      <c r="J22" s="28">
        <v>1269</v>
      </c>
      <c r="K22" s="10">
        <v>3133</v>
      </c>
      <c r="L22" s="11">
        <v>29</v>
      </c>
      <c r="M22" s="12">
        <f>J22-K22</f>
        <v>-1864</v>
      </c>
      <c r="N22" s="29">
        <f>J22/(J22+K22)</f>
        <v>0.28827805542935031</v>
      </c>
      <c r="O22" s="13" t="s">
        <v>169</v>
      </c>
    </row>
    <row r="23" spans="1:16" x14ac:dyDescent="0.2">
      <c r="A23" s="15" t="s">
        <v>20</v>
      </c>
      <c r="B23" s="35" t="s">
        <v>315</v>
      </c>
      <c r="C23" s="5" t="s">
        <v>189</v>
      </c>
      <c r="D23" s="6">
        <v>119148</v>
      </c>
      <c r="E23" s="6">
        <v>110527</v>
      </c>
      <c r="F23" s="7">
        <f>D23-E23</f>
        <v>8621</v>
      </c>
      <c r="G23" s="37">
        <f>(D23-E23)/E23</f>
        <v>7.7999040958317875E-2</v>
      </c>
      <c r="H23" s="8">
        <v>499.08</v>
      </c>
      <c r="I23" s="9">
        <f>D23/H23</f>
        <v>238.73527290213994</v>
      </c>
      <c r="J23" s="28">
        <v>16238</v>
      </c>
      <c r="K23" s="10">
        <v>37476</v>
      </c>
      <c r="L23" s="11">
        <v>760</v>
      </c>
      <c r="M23" s="12">
        <f>J23-K23</f>
        <v>-21238</v>
      </c>
      <c r="N23" s="29">
        <f>J23/(J23+K23)</f>
        <v>0.30230479949361433</v>
      </c>
      <c r="O23" s="16" t="s">
        <v>170</v>
      </c>
      <c r="P23" s="30" t="s">
        <v>314</v>
      </c>
    </row>
    <row r="24" spans="1:16" x14ac:dyDescent="0.2">
      <c r="A24" s="15" t="s">
        <v>34</v>
      </c>
      <c r="B24" s="35" t="s">
        <v>315</v>
      </c>
      <c r="C24" s="5" t="s">
        <v>190</v>
      </c>
      <c r="D24" s="6">
        <v>67872</v>
      </c>
      <c r="E24" s="6">
        <v>63942</v>
      </c>
      <c r="F24" s="7">
        <f>D24-E24</f>
        <v>3930</v>
      </c>
      <c r="G24" s="37">
        <f>(D24-E24)/E24</f>
        <v>6.1461949892089709E-2</v>
      </c>
      <c r="H24" s="8">
        <v>162.16</v>
      </c>
      <c r="I24" s="9">
        <f>D24/H24</f>
        <v>418.54958066107548</v>
      </c>
      <c r="J24" s="28">
        <v>6932</v>
      </c>
      <c r="K24" s="10">
        <v>25167</v>
      </c>
      <c r="L24" s="11">
        <v>494</v>
      </c>
      <c r="M24" s="12">
        <f>J24-K24</f>
        <v>-18235</v>
      </c>
      <c r="N24" s="29">
        <f>J24/(J24+K24)</f>
        <v>0.21595688339200597</v>
      </c>
      <c r="O24" s="16" t="s">
        <v>170</v>
      </c>
      <c r="P24" s="30" t="s">
        <v>314</v>
      </c>
    </row>
    <row r="25" spans="1:16" x14ac:dyDescent="0.2">
      <c r="A25" s="4" t="s">
        <v>112</v>
      </c>
      <c r="B25" s="34" t="s">
        <v>317</v>
      </c>
      <c r="C25" s="5" t="s">
        <v>191</v>
      </c>
      <c r="D25" s="6">
        <v>12518</v>
      </c>
      <c r="E25" s="6">
        <v>12171</v>
      </c>
      <c r="F25" s="7">
        <f>D25-E25</f>
        <v>347</v>
      </c>
      <c r="G25" s="37">
        <f>(D25-E25)/E25</f>
        <v>2.8510393558458632E-2</v>
      </c>
      <c r="H25" s="8">
        <v>773.58</v>
      </c>
      <c r="I25" s="9">
        <f>D25/H25</f>
        <v>16.18190749502314</v>
      </c>
      <c r="J25" s="28">
        <v>1103</v>
      </c>
      <c r="K25" s="10">
        <v>3419</v>
      </c>
      <c r="L25" s="11">
        <v>44</v>
      </c>
      <c r="M25" s="12">
        <f>J25-K25</f>
        <v>-2316</v>
      </c>
      <c r="N25" s="29">
        <f>J25/(J25+K25)</f>
        <v>0.24391862007961079</v>
      </c>
      <c r="O25" s="13" t="s">
        <v>169</v>
      </c>
      <c r="P25" s="30" t="s">
        <v>314</v>
      </c>
    </row>
    <row r="26" spans="1:16" x14ac:dyDescent="0.2">
      <c r="A26" s="14" t="s">
        <v>5</v>
      </c>
      <c r="B26" s="35" t="s">
        <v>315</v>
      </c>
      <c r="C26" s="5" t="s">
        <v>192</v>
      </c>
      <c r="D26" s="6">
        <v>295291</v>
      </c>
      <c r="E26" s="6">
        <v>265128</v>
      </c>
      <c r="F26" s="7">
        <f>D26-E26</f>
        <v>30163</v>
      </c>
      <c r="G26" s="37">
        <f>(D26-E26)/E26</f>
        <v>0.11376768956881204</v>
      </c>
      <c r="H26" s="8">
        <v>426.44</v>
      </c>
      <c r="I26" s="9">
        <f>D26/H26</f>
        <v>692.45614857893258</v>
      </c>
      <c r="J26" s="28">
        <v>78254</v>
      </c>
      <c r="K26" s="10">
        <v>53237</v>
      </c>
      <c r="L26" s="11">
        <v>1929</v>
      </c>
      <c r="M26" s="12">
        <f>J26-K26</f>
        <v>25017</v>
      </c>
      <c r="N26" s="29">
        <f>J26/(J26+K26)</f>
        <v>0.59512818367797038</v>
      </c>
      <c r="O26" s="16" t="s">
        <v>170</v>
      </c>
      <c r="P26" s="30" t="s">
        <v>314</v>
      </c>
    </row>
    <row r="27" spans="1:16" x14ac:dyDescent="0.2">
      <c r="A27" s="4" t="s">
        <v>127</v>
      </c>
      <c r="B27" s="35" t="s">
        <v>315</v>
      </c>
      <c r="C27" s="5" t="s">
        <v>193</v>
      </c>
      <c r="D27" s="6">
        <v>9565</v>
      </c>
      <c r="E27" s="6">
        <v>11267</v>
      </c>
      <c r="F27" s="7">
        <f>D27-E27</f>
        <v>-1702</v>
      </c>
      <c r="G27" s="37">
        <f>(D27-E27)/E27</f>
        <v>-0.15106061950829858</v>
      </c>
      <c r="H27" s="8">
        <v>248.74</v>
      </c>
      <c r="I27" s="9">
        <f>D27/H27</f>
        <v>38.453807188228673</v>
      </c>
      <c r="J27" s="28">
        <v>667</v>
      </c>
      <c r="K27" s="10">
        <v>880</v>
      </c>
      <c r="L27" s="11">
        <v>35</v>
      </c>
      <c r="M27" s="12">
        <f>J27-K27</f>
        <v>-213</v>
      </c>
      <c r="N27" s="29">
        <f>J27/(J27+K27)</f>
        <v>0.43115707821590177</v>
      </c>
      <c r="O27" s="13" t="s">
        <v>169</v>
      </c>
    </row>
    <row r="28" spans="1:16" x14ac:dyDescent="0.2">
      <c r="A28" s="4" t="s">
        <v>78</v>
      </c>
      <c r="B28" s="32" t="s">
        <v>316</v>
      </c>
      <c r="C28" s="5" t="s">
        <v>194</v>
      </c>
      <c r="D28" s="6">
        <v>24965</v>
      </c>
      <c r="E28" s="6">
        <v>26015</v>
      </c>
      <c r="F28" s="7">
        <f>D28-E28</f>
        <v>-1050</v>
      </c>
      <c r="G28" s="37">
        <f>(D28-E28)/E28</f>
        <v>-4.036133000192197E-2</v>
      </c>
      <c r="H28" s="8">
        <v>313.33999999999997</v>
      </c>
      <c r="I28" s="9">
        <f>D28/H28</f>
        <v>79.673836726878164</v>
      </c>
      <c r="J28" s="28">
        <v>1854</v>
      </c>
      <c r="K28" s="10">
        <v>8064</v>
      </c>
      <c r="L28" s="11">
        <v>132</v>
      </c>
      <c r="M28" s="12">
        <f>J28-K28</f>
        <v>-6210</v>
      </c>
      <c r="N28" s="29">
        <f>J28/(J28+K28)</f>
        <v>0.18693284936479129</v>
      </c>
      <c r="O28" s="13" t="s">
        <v>169</v>
      </c>
      <c r="P28" s="30" t="s">
        <v>314</v>
      </c>
    </row>
    <row r="29" spans="1:16" x14ac:dyDescent="0.2">
      <c r="A29" s="15" t="s">
        <v>6</v>
      </c>
      <c r="B29" s="35" t="s">
        <v>315</v>
      </c>
      <c r="C29" s="5" t="s">
        <v>195</v>
      </c>
      <c r="D29" s="6">
        <v>266620</v>
      </c>
      <c r="E29" s="6">
        <v>214346</v>
      </c>
      <c r="F29" s="7">
        <f>D29-E29</f>
        <v>52274</v>
      </c>
      <c r="G29" s="37">
        <f>(D29-E29)/E29</f>
        <v>0.24387672268201879</v>
      </c>
      <c r="H29" s="8">
        <v>421.67</v>
      </c>
      <c r="I29" s="9">
        <f>D29/H29</f>
        <v>632.29539687433294</v>
      </c>
      <c r="J29" s="28">
        <v>42794</v>
      </c>
      <c r="K29" s="10">
        <v>99587</v>
      </c>
      <c r="L29" s="11">
        <v>2449</v>
      </c>
      <c r="M29" s="12">
        <f>J29-K29</f>
        <v>-56793</v>
      </c>
      <c r="N29" s="29">
        <f>J29/(J29+K29)</f>
        <v>0.300559765699075</v>
      </c>
      <c r="O29" s="16" t="s">
        <v>170</v>
      </c>
      <c r="P29" s="30" t="s">
        <v>314</v>
      </c>
    </row>
    <row r="30" spans="1:16" x14ac:dyDescent="0.2">
      <c r="A30" s="14" t="s">
        <v>18</v>
      </c>
      <c r="B30" s="35" t="s">
        <v>315</v>
      </c>
      <c r="C30" s="5" t="s">
        <v>196</v>
      </c>
      <c r="D30" s="6">
        <v>128671</v>
      </c>
      <c r="E30" s="6">
        <v>116714</v>
      </c>
      <c r="F30" s="7">
        <f>D30-E30</f>
        <v>11957</v>
      </c>
      <c r="G30" s="37">
        <f>(D30-E30)/E30</f>
        <v>0.10244700721421594</v>
      </c>
      <c r="H30" s="8">
        <v>119.2</v>
      </c>
      <c r="I30" s="9">
        <f>D30/H30</f>
        <v>1079.4546979865772</v>
      </c>
      <c r="J30" s="28">
        <v>36048</v>
      </c>
      <c r="K30" s="10">
        <v>14446</v>
      </c>
      <c r="L30" s="11">
        <v>839</v>
      </c>
      <c r="M30" s="12">
        <f>J30-K30</f>
        <v>21602</v>
      </c>
      <c r="N30" s="29">
        <f>J30/(J30+K30)</f>
        <v>0.71390660276468487</v>
      </c>
      <c r="O30" s="16" t="s">
        <v>170</v>
      </c>
      <c r="P30" s="30" t="s">
        <v>314</v>
      </c>
    </row>
    <row r="31" spans="1:16" x14ac:dyDescent="0.2">
      <c r="A31" s="14" t="s">
        <v>158</v>
      </c>
      <c r="B31" s="34" t="s">
        <v>317</v>
      </c>
      <c r="C31" s="5" t="s">
        <v>197</v>
      </c>
      <c r="D31" s="6">
        <v>2848</v>
      </c>
      <c r="E31" s="6">
        <v>3183</v>
      </c>
      <c r="F31" s="7">
        <f>D31-E31</f>
        <v>-335</v>
      </c>
      <c r="G31" s="37">
        <f>(D31-E31)/E31</f>
        <v>-0.10524662268300346</v>
      </c>
      <c r="H31" s="8">
        <v>195.38</v>
      </c>
      <c r="I31" s="9">
        <f>D31/H31</f>
        <v>14.576722284778381</v>
      </c>
      <c r="J31" s="28">
        <v>790</v>
      </c>
      <c r="K31" s="10">
        <v>637</v>
      </c>
      <c r="L31" s="11">
        <v>7</v>
      </c>
      <c r="M31" s="12">
        <f>J31-K31</f>
        <v>153</v>
      </c>
      <c r="N31" s="29">
        <f>J31/(J31+K31)</f>
        <v>0.55360896986685348</v>
      </c>
      <c r="O31" s="13" t="s">
        <v>169</v>
      </c>
      <c r="P31" s="30" t="s">
        <v>314</v>
      </c>
    </row>
    <row r="32" spans="1:16" x14ac:dyDescent="0.2">
      <c r="A32" s="14" t="s">
        <v>4</v>
      </c>
      <c r="B32" s="35" t="s">
        <v>315</v>
      </c>
      <c r="C32" s="5" t="s">
        <v>198</v>
      </c>
      <c r="D32" s="6">
        <v>297595</v>
      </c>
      <c r="E32" s="6">
        <v>259424</v>
      </c>
      <c r="F32" s="7">
        <f>D32-E32</f>
        <v>38171</v>
      </c>
      <c r="G32" s="37">
        <f>(D32-E32)/E32</f>
        <v>0.14713750462563216</v>
      </c>
      <c r="H32" s="8">
        <v>141.57</v>
      </c>
      <c r="I32" s="9">
        <f>D32/H32</f>
        <v>2102.1049657413296</v>
      </c>
      <c r="J32" s="28">
        <v>95476</v>
      </c>
      <c r="K32" s="10">
        <v>15813</v>
      </c>
      <c r="L32" s="11">
        <v>1055</v>
      </c>
      <c r="M32" s="12">
        <f>J32-K32</f>
        <v>79663</v>
      </c>
      <c r="N32" s="29">
        <f>J32/(J32+K32)</f>
        <v>0.85791048531301384</v>
      </c>
      <c r="O32" s="16" t="s">
        <v>170</v>
      </c>
      <c r="P32" s="30" t="s">
        <v>314</v>
      </c>
    </row>
    <row r="33" spans="1:16" x14ac:dyDescent="0.2">
      <c r="A33" s="4" t="s">
        <v>146</v>
      </c>
      <c r="B33" s="34" t="s">
        <v>317</v>
      </c>
      <c r="C33" s="5" t="s">
        <v>199</v>
      </c>
      <c r="D33" s="6">
        <v>6749</v>
      </c>
      <c r="E33" s="6">
        <v>6798</v>
      </c>
      <c r="F33" s="7">
        <f>D33-E33</f>
        <v>-49</v>
      </c>
      <c r="G33" s="37">
        <f>(D33-E33)/E33</f>
        <v>-7.2080023536334218E-3</v>
      </c>
      <c r="H33" s="8">
        <v>800.22</v>
      </c>
      <c r="I33" s="9">
        <f>D33/H33</f>
        <v>8.4339306690660063</v>
      </c>
      <c r="J33" s="28">
        <v>747</v>
      </c>
      <c r="K33" s="10">
        <v>2105</v>
      </c>
      <c r="L33" s="11">
        <v>12</v>
      </c>
      <c r="M33" s="12">
        <f>J33-K33</f>
        <v>-1358</v>
      </c>
      <c r="N33" s="29">
        <f>J33/(J33+K33)</f>
        <v>0.26192145862552596</v>
      </c>
      <c r="O33" s="13" t="s">
        <v>169</v>
      </c>
    </row>
    <row r="34" spans="1:16" x14ac:dyDescent="0.2">
      <c r="A34" s="14" t="s">
        <v>2</v>
      </c>
      <c r="B34" s="35" t="s">
        <v>315</v>
      </c>
      <c r="C34" s="5" t="s">
        <v>200</v>
      </c>
      <c r="D34" s="6">
        <v>766149</v>
      </c>
      <c r="E34" s="6">
        <v>688078</v>
      </c>
      <c r="F34" s="7">
        <f>D34-E34</f>
        <v>78071</v>
      </c>
      <c r="G34" s="37">
        <f>(D34-E34)/E34</f>
        <v>0.11346242722482044</v>
      </c>
      <c r="H34" s="8">
        <v>339.55</v>
      </c>
      <c r="I34" s="9">
        <f>D34/H34</f>
        <v>2256.3657782359005</v>
      </c>
      <c r="J34" s="28">
        <v>221846</v>
      </c>
      <c r="K34" s="10">
        <v>165459</v>
      </c>
      <c r="L34" s="11">
        <v>6441</v>
      </c>
      <c r="M34" s="12">
        <f>J34-K34</f>
        <v>56387</v>
      </c>
      <c r="N34" s="29">
        <f>J34/(J34+K34)</f>
        <v>0.57279405119995874</v>
      </c>
      <c r="O34" s="16" t="s">
        <v>170</v>
      </c>
      <c r="P34" s="30" t="s">
        <v>314</v>
      </c>
    </row>
    <row r="35" spans="1:16" x14ac:dyDescent="0.2">
      <c r="A35" s="4" t="s">
        <v>50</v>
      </c>
      <c r="B35" s="32" t="s">
        <v>316</v>
      </c>
      <c r="C35" s="5" t="s">
        <v>17</v>
      </c>
      <c r="D35" s="6">
        <v>43092</v>
      </c>
      <c r="E35" s="6">
        <v>42356</v>
      </c>
      <c r="F35" s="7">
        <f>D35-E35</f>
        <v>736</v>
      </c>
      <c r="G35" s="37">
        <f>(D35-E35)/E35</f>
        <v>1.7376522806686185E-2</v>
      </c>
      <c r="H35" s="8">
        <v>575.1</v>
      </c>
      <c r="I35" s="9">
        <f>D35/H35</f>
        <v>74.929577464788736</v>
      </c>
      <c r="J35" s="28">
        <v>4511</v>
      </c>
      <c r="K35" s="10">
        <v>10578</v>
      </c>
      <c r="L35" s="11">
        <v>125</v>
      </c>
      <c r="M35" s="12">
        <f>J35-K35</f>
        <v>-6067</v>
      </c>
      <c r="N35" s="29">
        <f>J35/(J35+K35)</f>
        <v>0.29895950692557494</v>
      </c>
      <c r="O35" s="13" t="s">
        <v>169</v>
      </c>
      <c r="P35" s="30" t="s">
        <v>314</v>
      </c>
    </row>
    <row r="36" spans="1:16" x14ac:dyDescent="0.2">
      <c r="A36" s="4" t="s">
        <v>43</v>
      </c>
      <c r="B36" s="32" t="s">
        <v>316</v>
      </c>
      <c r="C36" s="5" t="s">
        <v>201</v>
      </c>
      <c r="D36" s="6">
        <v>45898</v>
      </c>
      <c r="E36" s="6">
        <v>45498</v>
      </c>
      <c r="F36" s="7">
        <f>D36-E36</f>
        <v>400</v>
      </c>
      <c r="G36" s="37">
        <f>(D36-E36)/E36</f>
        <v>8.7915952349553825E-3</v>
      </c>
      <c r="H36" s="8">
        <v>544.15</v>
      </c>
      <c r="I36" s="9">
        <f>D36/H36</f>
        <v>84.348065790682725</v>
      </c>
      <c r="J36" s="28">
        <v>4187</v>
      </c>
      <c r="K36" s="10">
        <v>11777</v>
      </c>
      <c r="L36" s="11">
        <v>119</v>
      </c>
      <c r="M36" s="12">
        <f>J36-K36</f>
        <v>-7590</v>
      </c>
      <c r="N36" s="29">
        <f>J36/(J36+K36)</f>
        <v>0.26227762465547483</v>
      </c>
      <c r="O36" s="13" t="s">
        <v>169</v>
      </c>
      <c r="P36" s="30" t="s">
        <v>314</v>
      </c>
    </row>
    <row r="37" spans="1:16" x14ac:dyDescent="0.2">
      <c r="A37" s="15" t="s">
        <v>15</v>
      </c>
      <c r="B37" s="35" t="s">
        <v>315</v>
      </c>
      <c r="C37" s="5" t="s">
        <v>123</v>
      </c>
      <c r="D37" s="6">
        <v>156010</v>
      </c>
      <c r="E37" s="6">
        <v>124053</v>
      </c>
      <c r="F37" s="7">
        <f>D37-E37</f>
        <v>31957</v>
      </c>
      <c r="G37" s="37">
        <f>(D37-E37)/E37</f>
        <v>0.25760763544613996</v>
      </c>
      <c r="H37" s="8">
        <v>290.08999999999997</v>
      </c>
      <c r="I37" s="9">
        <f>D37/H37</f>
        <v>537.79861422317219</v>
      </c>
      <c r="J37" s="28">
        <v>29236</v>
      </c>
      <c r="K37" s="10">
        <v>50013</v>
      </c>
      <c r="L37" s="11">
        <v>1330</v>
      </c>
      <c r="M37" s="12">
        <f>J37-K37</f>
        <v>-20777</v>
      </c>
      <c r="N37" s="29">
        <f>J37/(J37+K37)</f>
        <v>0.36891317240596094</v>
      </c>
      <c r="O37" s="16" t="s">
        <v>170</v>
      </c>
      <c r="P37" s="30" t="s">
        <v>314</v>
      </c>
    </row>
    <row r="38" spans="1:16" x14ac:dyDescent="0.2">
      <c r="A38" s="4" t="s">
        <v>102</v>
      </c>
      <c r="B38" s="34" t="s">
        <v>317</v>
      </c>
      <c r="C38" s="5" t="s">
        <v>202</v>
      </c>
      <c r="D38" s="6">
        <v>17229</v>
      </c>
      <c r="E38" s="6">
        <v>17212</v>
      </c>
      <c r="F38" s="7">
        <f>D38-E38</f>
        <v>17</v>
      </c>
      <c r="G38" s="37">
        <f>(D38-E38)/E38</f>
        <v>9.8768301185219614E-4</v>
      </c>
      <c r="H38" s="8">
        <v>227.16</v>
      </c>
      <c r="I38" s="9">
        <f>D38/H38</f>
        <v>75.845219228737449</v>
      </c>
      <c r="J38" s="28">
        <v>2059</v>
      </c>
      <c r="K38" s="10">
        <v>4900</v>
      </c>
      <c r="L38" s="11">
        <v>76</v>
      </c>
      <c r="M38" s="12">
        <f>J38-K38</f>
        <v>-2841</v>
      </c>
      <c r="N38" s="29">
        <f>J38/(J38+K38)</f>
        <v>0.2958758442304929</v>
      </c>
      <c r="O38" s="13" t="s">
        <v>169</v>
      </c>
      <c r="P38" s="30" t="s">
        <v>314</v>
      </c>
    </row>
    <row r="39" spans="1:16" x14ac:dyDescent="0.2">
      <c r="A39" s="15" t="s">
        <v>16</v>
      </c>
      <c r="B39" s="35" t="s">
        <v>315</v>
      </c>
      <c r="C39" s="5" t="s">
        <v>203</v>
      </c>
      <c r="D39" s="6">
        <v>146158</v>
      </c>
      <c r="E39" s="6">
        <v>127317</v>
      </c>
      <c r="F39" s="7">
        <f>D39-E39</f>
        <v>18841</v>
      </c>
      <c r="G39" s="37">
        <f>(D39-E39)/E39</f>
        <v>0.14798495094920552</v>
      </c>
      <c r="H39" s="8">
        <v>440.89</v>
      </c>
      <c r="I39" s="9">
        <f>D39/H39</f>
        <v>331.50672503345504</v>
      </c>
      <c r="J39" s="28">
        <v>24210</v>
      </c>
      <c r="K39" s="10">
        <v>51501</v>
      </c>
      <c r="L39" s="11">
        <v>1088</v>
      </c>
      <c r="M39" s="12">
        <f>J39-K39</f>
        <v>-27291</v>
      </c>
      <c r="N39" s="29">
        <f>J39/(J39+K39)</f>
        <v>0.31976859373142608</v>
      </c>
      <c r="O39" s="16" t="s">
        <v>170</v>
      </c>
      <c r="P39" s="30" t="s">
        <v>314</v>
      </c>
    </row>
    <row r="40" spans="1:16" x14ac:dyDescent="0.2">
      <c r="A40" s="4" t="s">
        <v>115</v>
      </c>
      <c r="B40" s="35" t="s">
        <v>315</v>
      </c>
      <c r="C40" s="5" t="s">
        <v>204</v>
      </c>
      <c r="D40" s="6">
        <v>12130</v>
      </c>
      <c r="E40" s="6">
        <v>12630</v>
      </c>
      <c r="F40" s="7">
        <f>D40-E40</f>
        <v>-500</v>
      </c>
      <c r="G40" s="37">
        <f>(D40-E40)/E40</f>
        <v>-3.9588281868566902E-2</v>
      </c>
      <c r="H40" s="8">
        <v>324.89</v>
      </c>
      <c r="I40" s="9">
        <f>D40/H40</f>
        <v>37.335713626150394</v>
      </c>
      <c r="J40" s="28">
        <v>1615</v>
      </c>
      <c r="K40" s="10">
        <v>4428</v>
      </c>
      <c r="L40" s="11">
        <v>59</v>
      </c>
      <c r="M40" s="12">
        <f>J40-K40</f>
        <v>-2813</v>
      </c>
      <c r="N40" s="29">
        <f>J40/(J40+K40)</f>
        <v>0.26725136521595233</v>
      </c>
      <c r="O40" s="13" t="s">
        <v>169</v>
      </c>
    </row>
    <row r="41" spans="1:16" x14ac:dyDescent="0.2">
      <c r="A41" s="4" t="s">
        <v>89</v>
      </c>
      <c r="B41" s="32" t="s">
        <v>316</v>
      </c>
      <c r="C41" s="5" t="s">
        <v>205</v>
      </c>
      <c r="D41" s="6">
        <v>20128</v>
      </c>
      <c r="E41" s="6">
        <v>23439</v>
      </c>
      <c r="F41" s="7">
        <f>D41-E41</f>
        <v>-3311</v>
      </c>
      <c r="G41" s="37">
        <f>(D41-E41)/E41</f>
        <v>-0.14126029267460216</v>
      </c>
      <c r="H41" s="8">
        <v>272.58</v>
      </c>
      <c r="I41" s="9">
        <f>D41/H41</f>
        <v>73.842541639151818</v>
      </c>
      <c r="J41" s="28">
        <v>2986</v>
      </c>
      <c r="K41" s="10">
        <v>4987</v>
      </c>
      <c r="L41" s="11">
        <v>66</v>
      </c>
      <c r="M41" s="12">
        <f>J41-K41</f>
        <v>-2001</v>
      </c>
      <c r="N41" s="29">
        <f>J41/(J41+K41)</f>
        <v>0.37451398469835695</v>
      </c>
      <c r="O41" s="13" t="s">
        <v>169</v>
      </c>
      <c r="P41" s="30" t="s">
        <v>314</v>
      </c>
    </row>
    <row r="42" spans="1:16" x14ac:dyDescent="0.2">
      <c r="A42" s="4" t="s">
        <v>105</v>
      </c>
      <c r="B42" s="35" t="s">
        <v>315</v>
      </c>
      <c r="C42" s="5" t="s">
        <v>206</v>
      </c>
      <c r="D42" s="6">
        <v>16251</v>
      </c>
      <c r="E42" s="6">
        <v>16633</v>
      </c>
      <c r="F42" s="7">
        <f>D42-E42</f>
        <v>-382</v>
      </c>
      <c r="G42" s="37">
        <f>(D42-E42)/E42</f>
        <v>-2.2966392112066376E-2</v>
      </c>
      <c r="H42" s="8">
        <v>173.98</v>
      </c>
      <c r="I42" s="9">
        <f>D42/H42</f>
        <v>93.407288194045293</v>
      </c>
      <c r="J42" s="28">
        <v>1261</v>
      </c>
      <c r="K42" s="10">
        <v>6066</v>
      </c>
      <c r="L42" s="11">
        <v>107</v>
      </c>
      <c r="M42" s="12">
        <f>J42-K42</f>
        <v>-4805</v>
      </c>
      <c r="N42" s="29">
        <f>J42/(J42+K42)</f>
        <v>0.1721031800191074</v>
      </c>
      <c r="O42" s="13" t="s">
        <v>169</v>
      </c>
      <c r="P42" s="30" t="s">
        <v>314</v>
      </c>
    </row>
    <row r="43" spans="1:16" x14ac:dyDescent="0.2">
      <c r="A43" s="4" t="s">
        <v>72</v>
      </c>
      <c r="B43" s="35" t="s">
        <v>315</v>
      </c>
      <c r="C43" s="5" t="s">
        <v>207</v>
      </c>
      <c r="D43" s="6">
        <v>26798</v>
      </c>
      <c r="E43" s="6">
        <v>22330</v>
      </c>
      <c r="F43" s="7">
        <f>D43-E43</f>
        <v>4468</v>
      </c>
      <c r="G43" s="37">
        <f>(D43-E43)/E43</f>
        <v>0.20008956560680699</v>
      </c>
      <c r="H43" s="8">
        <v>210.83</v>
      </c>
      <c r="I43" s="9">
        <f>D43/H43</f>
        <v>127.10714793909784</v>
      </c>
      <c r="J43" s="28">
        <v>2486</v>
      </c>
      <c r="K43" s="10">
        <v>13398</v>
      </c>
      <c r="L43" s="11">
        <v>197</v>
      </c>
      <c r="M43" s="12">
        <f>J43-K43</f>
        <v>-10912</v>
      </c>
      <c r="N43" s="29">
        <f>J43/(J43+K43)</f>
        <v>0.15650969529085873</v>
      </c>
      <c r="O43" s="13" t="s">
        <v>169</v>
      </c>
      <c r="P43" s="30" t="s">
        <v>314</v>
      </c>
    </row>
    <row r="44" spans="1:16" x14ac:dyDescent="0.2">
      <c r="A44" s="4" t="s">
        <v>65</v>
      </c>
      <c r="B44" s="32" t="s">
        <v>316</v>
      </c>
      <c r="C44" s="5" t="s">
        <v>208</v>
      </c>
      <c r="D44" s="6">
        <v>29367</v>
      </c>
      <c r="E44" s="6">
        <v>27842</v>
      </c>
      <c r="F44" s="7">
        <f>D44-E44</f>
        <v>1525</v>
      </c>
      <c r="G44" s="37">
        <f>(D44-E44)/E44</f>
        <v>5.4773363982472525E-2</v>
      </c>
      <c r="H44" s="8">
        <v>597.14</v>
      </c>
      <c r="I44" s="9">
        <f>D44/H44</f>
        <v>49.179421911109621</v>
      </c>
      <c r="J44" s="28">
        <v>4780</v>
      </c>
      <c r="K44" s="10">
        <v>6758</v>
      </c>
      <c r="L44" s="11">
        <v>89</v>
      </c>
      <c r="M44" s="12">
        <f>J44-K44</f>
        <v>-1978</v>
      </c>
      <c r="N44" s="29">
        <f>J44/(J44+K44)</f>
        <v>0.41428323799618649</v>
      </c>
      <c r="O44" s="13" t="s">
        <v>169</v>
      </c>
      <c r="P44" s="30" t="s">
        <v>314</v>
      </c>
    </row>
    <row r="45" spans="1:16" x14ac:dyDescent="0.2">
      <c r="A45" s="14" t="s">
        <v>3</v>
      </c>
      <c r="B45" s="35" t="s">
        <v>315</v>
      </c>
      <c r="C45" s="5" t="s">
        <v>65</v>
      </c>
      <c r="D45" s="6">
        <v>764382</v>
      </c>
      <c r="E45" s="6">
        <v>691893</v>
      </c>
      <c r="F45" s="7">
        <f>D45-E45</f>
        <v>72489</v>
      </c>
      <c r="G45" s="37">
        <f>(D45-E45)/E45</f>
        <v>0.10476909001825427</v>
      </c>
      <c r="H45" s="8">
        <v>267.58</v>
      </c>
      <c r="I45" s="9">
        <f>D45/H45</f>
        <v>2856.6484789595638</v>
      </c>
      <c r="J45" s="28">
        <v>308227</v>
      </c>
      <c r="K45" s="10">
        <v>58373</v>
      </c>
      <c r="L45" s="11">
        <v>4204</v>
      </c>
      <c r="M45" s="12">
        <f>J45-K45</f>
        <v>249854</v>
      </c>
      <c r="N45" s="29">
        <f>J45/(J45+K45)</f>
        <v>0.84077195853791598</v>
      </c>
      <c r="O45" s="16" t="s">
        <v>170</v>
      </c>
      <c r="P45" s="30" t="s">
        <v>314</v>
      </c>
    </row>
    <row r="46" spans="1:16" x14ac:dyDescent="0.2">
      <c r="A46" s="4" t="s">
        <v>92</v>
      </c>
      <c r="B46" s="34" t="s">
        <v>317</v>
      </c>
      <c r="C46" s="5" t="s">
        <v>209</v>
      </c>
      <c r="D46" s="6">
        <v>19925</v>
      </c>
      <c r="E46" s="6">
        <v>21796</v>
      </c>
      <c r="F46" s="7">
        <f>D46-E46</f>
        <v>-1871</v>
      </c>
      <c r="G46" s="37">
        <f>(D46-E46)/E46</f>
        <v>-8.5841438796109379E-2</v>
      </c>
      <c r="H46" s="8">
        <v>495.89</v>
      </c>
      <c r="I46" s="9">
        <f>D46/H46</f>
        <v>40.180281917360709</v>
      </c>
      <c r="J46" s="28">
        <v>2171</v>
      </c>
      <c r="K46" s="10">
        <v>5843</v>
      </c>
      <c r="L46" s="11">
        <v>56</v>
      </c>
      <c r="M46" s="12">
        <f>J46-K46</f>
        <v>-3672</v>
      </c>
      <c r="N46" s="29">
        <f>J46/(J46+K46)</f>
        <v>0.27090092338407784</v>
      </c>
      <c r="O46" s="13" t="s">
        <v>169</v>
      </c>
      <c r="P46" s="30" t="s">
        <v>314</v>
      </c>
    </row>
    <row r="47" spans="1:16" x14ac:dyDescent="0.2">
      <c r="A47" s="4" t="s">
        <v>118</v>
      </c>
      <c r="B47" s="34" t="s">
        <v>317</v>
      </c>
      <c r="C47" s="5" t="s">
        <v>210</v>
      </c>
      <c r="D47" s="6">
        <v>11208</v>
      </c>
      <c r="E47" s="6">
        <v>14918</v>
      </c>
      <c r="F47" s="7">
        <f>D47-E47</f>
        <v>-3710</v>
      </c>
      <c r="G47" s="37">
        <f>(D47-E47)/E47</f>
        <v>-0.24869285427000939</v>
      </c>
      <c r="H47" s="8">
        <v>391.94</v>
      </c>
      <c r="I47" s="9">
        <f>D47/H47</f>
        <v>28.596213706179519</v>
      </c>
      <c r="J47" s="28">
        <v>1911</v>
      </c>
      <c r="K47" s="10">
        <v>2159</v>
      </c>
      <c r="L47" s="11">
        <v>35</v>
      </c>
      <c r="M47" s="12">
        <f>J47-K47</f>
        <v>-248</v>
      </c>
      <c r="N47" s="29">
        <f>J47/(J47+K47)</f>
        <v>0.46953316953316954</v>
      </c>
      <c r="O47" s="13" t="s">
        <v>169</v>
      </c>
    </row>
    <row r="48" spans="1:16" x14ac:dyDescent="0.2">
      <c r="A48" s="14" t="s">
        <v>28</v>
      </c>
      <c r="B48" s="35" t="s">
        <v>315</v>
      </c>
      <c r="C48" s="5" t="s">
        <v>211</v>
      </c>
      <c r="D48" s="6">
        <v>85790</v>
      </c>
      <c r="E48" s="6">
        <v>94565</v>
      </c>
      <c r="F48" s="7">
        <f>D48-E48</f>
        <v>-8775</v>
      </c>
      <c r="G48" s="37">
        <f>(D48-E48)/E48</f>
        <v>-9.2793316766245443E-2</v>
      </c>
      <c r="H48" s="8">
        <v>328.69</v>
      </c>
      <c r="I48" s="9">
        <f>D48/H48</f>
        <v>261.00581094648453</v>
      </c>
      <c r="J48" s="28">
        <v>24577</v>
      </c>
      <c r="K48" s="10">
        <v>10454</v>
      </c>
      <c r="L48" s="11">
        <v>280</v>
      </c>
      <c r="M48" s="12">
        <f>J48-K48</f>
        <v>14123</v>
      </c>
      <c r="N48" s="29">
        <f>J48/(J48+K48)</f>
        <v>0.70157860180982556</v>
      </c>
      <c r="O48" s="16" t="s">
        <v>170</v>
      </c>
      <c r="P48" s="30" t="s">
        <v>314</v>
      </c>
    </row>
    <row r="49" spans="1:16" x14ac:dyDescent="0.2">
      <c r="A49" s="14" t="s">
        <v>17</v>
      </c>
      <c r="B49" s="35" t="s">
        <v>315</v>
      </c>
      <c r="C49" s="5" t="s">
        <v>212</v>
      </c>
      <c r="D49" s="6">
        <v>144237</v>
      </c>
      <c r="E49" s="6">
        <v>132403</v>
      </c>
      <c r="F49" s="7">
        <f>D49-E49</f>
        <v>11834</v>
      </c>
      <c r="G49" s="37">
        <f>(D49-E49)/E49</f>
        <v>8.9378639456809891E-2</v>
      </c>
      <c r="H49" s="8">
        <v>200.07</v>
      </c>
      <c r="I49" s="9">
        <f>D49/H49</f>
        <v>720.93267356425258</v>
      </c>
      <c r="J49" s="28">
        <v>42809</v>
      </c>
      <c r="K49" s="10">
        <v>25451</v>
      </c>
      <c r="L49" s="11">
        <v>837</v>
      </c>
      <c r="M49" s="12">
        <f>J49-K49</f>
        <v>17358</v>
      </c>
      <c r="N49" s="29">
        <f>J49/(J49+K49)</f>
        <v>0.62714620568414881</v>
      </c>
      <c r="O49" s="16" t="s">
        <v>170</v>
      </c>
      <c r="P49" s="30" t="s">
        <v>314</v>
      </c>
    </row>
    <row r="50" spans="1:16" x14ac:dyDescent="0.2">
      <c r="A50" s="4" t="s">
        <v>122</v>
      </c>
      <c r="B50" s="34" t="s">
        <v>317</v>
      </c>
      <c r="C50" s="5" t="s">
        <v>213</v>
      </c>
      <c r="D50" s="6">
        <v>10854</v>
      </c>
      <c r="E50" s="6">
        <v>11008</v>
      </c>
      <c r="F50" s="7">
        <f>D50-E50</f>
        <v>-154</v>
      </c>
      <c r="G50" s="37">
        <f>(D50-E50)/E50</f>
        <v>-1.3989825581395349E-2</v>
      </c>
      <c r="H50" s="8">
        <v>512.59</v>
      </c>
      <c r="I50" s="9">
        <f>D50/H50</f>
        <v>21.174818080727285</v>
      </c>
      <c r="J50" s="28">
        <v>2437</v>
      </c>
      <c r="K50" s="10">
        <v>2722</v>
      </c>
      <c r="L50" s="11">
        <v>28</v>
      </c>
      <c r="M50" s="12">
        <f>J50-K50</f>
        <v>-285</v>
      </c>
      <c r="N50" s="29">
        <f>J50/(J50+K50)</f>
        <v>0.47237836790075594</v>
      </c>
      <c r="O50" s="13" t="s">
        <v>169</v>
      </c>
    </row>
    <row r="51" spans="1:16" x14ac:dyDescent="0.2">
      <c r="A51" s="4" t="s">
        <v>155</v>
      </c>
      <c r="B51" s="35" t="s">
        <v>315</v>
      </c>
      <c r="C51" s="5" t="s">
        <v>214</v>
      </c>
      <c r="D51" s="6">
        <v>3697</v>
      </c>
      <c r="E51" s="6">
        <v>4034</v>
      </c>
      <c r="F51" s="7">
        <f>D51-E51</f>
        <v>-337</v>
      </c>
      <c r="G51" s="37">
        <f>(D51-E51)/E51</f>
        <v>-8.3539910758552299E-2</v>
      </c>
      <c r="H51" s="8">
        <v>414.89</v>
      </c>
      <c r="I51" s="9">
        <f>D51/H51</f>
        <v>8.9107956325773099</v>
      </c>
      <c r="J51" s="28">
        <v>167</v>
      </c>
      <c r="K51" s="10">
        <v>1256</v>
      </c>
      <c r="L51" s="11">
        <v>18</v>
      </c>
      <c r="M51" s="12">
        <f>J51-K51</f>
        <v>-1089</v>
      </c>
      <c r="N51" s="29">
        <f>J51/(J51+K51)</f>
        <v>0.11735769501054111</v>
      </c>
      <c r="O51" s="13" t="s">
        <v>169</v>
      </c>
    </row>
    <row r="52" spans="1:16" x14ac:dyDescent="0.2">
      <c r="A52" s="15" t="s">
        <v>38</v>
      </c>
      <c r="B52" s="35" t="s">
        <v>315</v>
      </c>
      <c r="C52" s="5" t="s">
        <v>215</v>
      </c>
      <c r="D52" s="6">
        <v>64769</v>
      </c>
      <c r="E52" s="6">
        <v>52250</v>
      </c>
      <c r="F52" s="7">
        <f>D52-E52</f>
        <v>12519</v>
      </c>
      <c r="G52" s="37">
        <f>(D52-E52)/E52</f>
        <v>0.23959808612440192</v>
      </c>
      <c r="H52" s="8">
        <v>477.7</v>
      </c>
      <c r="I52" s="9">
        <f>D52/H52</f>
        <v>135.58509524806365</v>
      </c>
      <c r="J52" s="28">
        <v>7720</v>
      </c>
      <c r="K52" s="10">
        <v>23358</v>
      </c>
      <c r="L52" s="11">
        <v>492</v>
      </c>
      <c r="M52" s="12">
        <f>J52-K52</f>
        <v>-15638</v>
      </c>
      <c r="N52" s="29">
        <f>J52/(J52+K52)</f>
        <v>0.24840723341270352</v>
      </c>
      <c r="O52" s="16" t="s">
        <v>170</v>
      </c>
      <c r="P52" s="30" t="s">
        <v>314</v>
      </c>
    </row>
    <row r="53" spans="1:16" x14ac:dyDescent="0.2">
      <c r="A53" s="4" t="s">
        <v>94</v>
      </c>
      <c r="B53" s="34" t="s">
        <v>317</v>
      </c>
      <c r="C53" s="5" t="s">
        <v>216</v>
      </c>
      <c r="D53" s="6">
        <v>19637</v>
      </c>
      <c r="E53" s="6">
        <v>20166</v>
      </c>
      <c r="F53" s="7">
        <f>D53-E53</f>
        <v>-529</v>
      </c>
      <c r="G53" s="37">
        <f>(D53-E53)/E53</f>
        <v>-2.6232272141227808E-2</v>
      </c>
      <c r="H53" s="8">
        <v>351.05</v>
      </c>
      <c r="I53" s="9">
        <f>D53/H53</f>
        <v>55.937900583962396</v>
      </c>
      <c r="J53" s="28">
        <v>2879</v>
      </c>
      <c r="K53" s="10">
        <v>6226</v>
      </c>
      <c r="L53" s="11">
        <v>66</v>
      </c>
      <c r="M53" s="12">
        <f>J53-K53</f>
        <v>-3347</v>
      </c>
      <c r="N53" s="29">
        <f>J53/(J53+K53)</f>
        <v>0.31619989017023614</v>
      </c>
      <c r="O53" s="13" t="s">
        <v>169</v>
      </c>
      <c r="P53" s="30" t="s">
        <v>314</v>
      </c>
    </row>
    <row r="54" spans="1:16" x14ac:dyDescent="0.2">
      <c r="A54" s="4" t="s">
        <v>83</v>
      </c>
      <c r="B54" s="34" t="s">
        <v>317</v>
      </c>
      <c r="C54" s="5" t="s">
        <v>217</v>
      </c>
      <c r="D54" s="6">
        <v>22768</v>
      </c>
      <c r="E54" s="6">
        <v>22598</v>
      </c>
      <c r="F54" s="7">
        <f>D54-E54</f>
        <v>170</v>
      </c>
      <c r="G54" s="37">
        <f>(D54-E54)/E54</f>
        <v>7.5227896274006551E-3</v>
      </c>
      <c r="H54" s="8">
        <v>680.6</v>
      </c>
      <c r="I54" s="9">
        <f>D54/H54</f>
        <v>33.452835733176606</v>
      </c>
      <c r="J54" s="28">
        <v>2884</v>
      </c>
      <c r="K54" s="10">
        <v>6551</v>
      </c>
      <c r="L54" s="11">
        <v>66</v>
      </c>
      <c r="M54" s="12">
        <f>J54-K54</f>
        <v>-3667</v>
      </c>
      <c r="N54" s="29">
        <f>J54/(J54+K54)</f>
        <v>0.30567037625861154</v>
      </c>
      <c r="O54" s="13" t="s">
        <v>169</v>
      </c>
      <c r="P54" s="30" t="s">
        <v>314</v>
      </c>
    </row>
    <row r="55" spans="1:16" x14ac:dyDescent="0.2">
      <c r="A55" s="4" t="s">
        <v>123</v>
      </c>
      <c r="B55" s="34" t="s">
        <v>317</v>
      </c>
      <c r="C55" s="5" t="s">
        <v>218</v>
      </c>
      <c r="D55" s="6">
        <v>10774</v>
      </c>
      <c r="E55" s="6">
        <v>11000</v>
      </c>
      <c r="F55" s="7">
        <f>D55-E55</f>
        <v>-226</v>
      </c>
      <c r="G55" s="37">
        <f>(D55-E55)/E55</f>
        <v>-2.0545454545454544E-2</v>
      </c>
      <c r="H55" s="8">
        <v>182.85</v>
      </c>
      <c r="I55" s="9">
        <f>D55/H55</f>
        <v>58.922614164615808</v>
      </c>
      <c r="J55" s="28">
        <v>1324</v>
      </c>
      <c r="K55" s="10">
        <v>2888</v>
      </c>
      <c r="L55" s="11">
        <v>35</v>
      </c>
      <c r="M55" s="12">
        <f>J55-K55</f>
        <v>-1564</v>
      </c>
      <c r="N55" s="29">
        <f>J55/(J55+K55)</f>
        <v>0.31433998100664767</v>
      </c>
      <c r="O55" s="13" t="s">
        <v>169</v>
      </c>
    </row>
    <row r="56" spans="1:16" x14ac:dyDescent="0.2">
      <c r="A56" s="4" t="s">
        <v>77</v>
      </c>
      <c r="B56" s="34" t="s">
        <v>317</v>
      </c>
      <c r="C56" s="5" t="s">
        <v>219</v>
      </c>
      <c r="D56" s="6">
        <v>25319</v>
      </c>
      <c r="E56" s="6">
        <v>23682</v>
      </c>
      <c r="F56" s="7">
        <f>D56-E56</f>
        <v>1637</v>
      </c>
      <c r="G56" s="37">
        <f>(D56-E56)/E56</f>
        <v>6.9124229372519219E-2</v>
      </c>
      <c r="H56" s="8">
        <v>386.72</v>
      </c>
      <c r="I56" s="9">
        <f>D56/H56</f>
        <v>65.471141911460478</v>
      </c>
      <c r="J56" s="28">
        <v>2571</v>
      </c>
      <c r="K56" s="10">
        <v>12169</v>
      </c>
      <c r="L56" s="11">
        <v>110</v>
      </c>
      <c r="M56" s="12">
        <f>J56-K56</f>
        <v>-9598</v>
      </c>
      <c r="N56" s="29">
        <f>J56/(J56+K56)</f>
        <v>0.17442333785617367</v>
      </c>
      <c r="O56" s="13" t="s">
        <v>169</v>
      </c>
      <c r="P56" s="30" t="s">
        <v>314</v>
      </c>
    </row>
    <row r="57" spans="1:16" x14ac:dyDescent="0.2">
      <c r="A57" s="15" t="s">
        <v>19</v>
      </c>
      <c r="B57" s="35" t="s">
        <v>315</v>
      </c>
      <c r="C57" s="5" t="s">
        <v>220</v>
      </c>
      <c r="D57" s="6">
        <v>119194</v>
      </c>
      <c r="E57" s="6">
        <v>106567</v>
      </c>
      <c r="F57" s="7">
        <f>D57-E57</f>
        <v>12627</v>
      </c>
      <c r="G57" s="37">
        <f>(D57-E57)/E57</f>
        <v>0.11848883800801374</v>
      </c>
      <c r="H57" s="8">
        <v>194.34</v>
      </c>
      <c r="I57" s="9">
        <f>D57/H57</f>
        <v>613.32715858804158</v>
      </c>
      <c r="J57" s="28">
        <v>33065</v>
      </c>
      <c r="K57" s="10">
        <v>37952</v>
      </c>
      <c r="L57" s="11">
        <v>976</v>
      </c>
      <c r="M57" s="12">
        <f>J57-K57</f>
        <v>-4887</v>
      </c>
      <c r="N57" s="29">
        <f>J57/(J57+K57)</f>
        <v>0.46559274539898898</v>
      </c>
      <c r="O57" s="16" t="s">
        <v>170</v>
      </c>
      <c r="P57" s="30" t="s">
        <v>314</v>
      </c>
    </row>
    <row r="58" spans="1:16" x14ac:dyDescent="0.2">
      <c r="A58" s="15" t="s">
        <v>25</v>
      </c>
      <c r="B58" s="35" t="s">
        <v>315</v>
      </c>
      <c r="C58" s="5" t="s">
        <v>221</v>
      </c>
      <c r="D58" s="6">
        <v>98584</v>
      </c>
      <c r="E58" s="6">
        <v>96317</v>
      </c>
      <c r="F58" s="7">
        <f>D58-E58</f>
        <v>2267</v>
      </c>
      <c r="G58" s="37">
        <f>(D58-E58)/E58</f>
        <v>2.3536862651453015E-2</v>
      </c>
      <c r="H58" s="8">
        <v>509.91</v>
      </c>
      <c r="I58" s="9">
        <f>D58/H58</f>
        <v>193.3360789158871</v>
      </c>
      <c r="J58" s="28">
        <v>12008</v>
      </c>
      <c r="K58" s="10">
        <v>29123</v>
      </c>
      <c r="L58" s="11">
        <v>517</v>
      </c>
      <c r="M58" s="12">
        <f>J58-K58</f>
        <v>-17115</v>
      </c>
      <c r="N58" s="29">
        <f>J58/(J58+K58)</f>
        <v>0.2919452481096983</v>
      </c>
      <c r="O58" s="16" t="s">
        <v>170</v>
      </c>
      <c r="P58" s="30" t="s">
        <v>314</v>
      </c>
    </row>
    <row r="59" spans="1:16" x14ac:dyDescent="0.2">
      <c r="A59" s="15" t="s">
        <v>7</v>
      </c>
      <c r="B59" s="35" t="s">
        <v>315</v>
      </c>
      <c r="C59" s="5" t="s">
        <v>222</v>
      </c>
      <c r="D59" s="6">
        <v>251283</v>
      </c>
      <c r="E59" s="6">
        <v>175511</v>
      </c>
      <c r="F59" s="7">
        <f>D59-E59</f>
        <v>75772</v>
      </c>
      <c r="G59" s="37">
        <f>(D59-E59)/E59</f>
        <v>0.43172222823640682</v>
      </c>
      <c r="H59" s="8">
        <v>224.02</v>
      </c>
      <c r="I59" s="9">
        <f>D59/H59</f>
        <v>1121.6989554504062</v>
      </c>
      <c r="J59" s="28">
        <v>42203</v>
      </c>
      <c r="K59" s="10">
        <v>85122</v>
      </c>
      <c r="L59" s="11">
        <v>1980</v>
      </c>
      <c r="M59" s="12">
        <f>J59-K59</f>
        <v>-42919</v>
      </c>
      <c r="N59" s="29">
        <f>J59/(J59+K59)</f>
        <v>0.3314588651089731</v>
      </c>
      <c r="O59" s="16" t="s">
        <v>170</v>
      </c>
      <c r="P59" s="30" t="s">
        <v>314</v>
      </c>
    </row>
    <row r="60" spans="1:16" x14ac:dyDescent="0.2">
      <c r="A60" s="4" t="s">
        <v>81</v>
      </c>
      <c r="B60" s="34" t="s">
        <v>317</v>
      </c>
      <c r="C60" s="5" t="s">
        <v>223</v>
      </c>
      <c r="D60" s="6">
        <v>23424</v>
      </c>
      <c r="E60" s="6">
        <v>22084</v>
      </c>
      <c r="F60" s="7">
        <f>D60-E60</f>
        <v>1340</v>
      </c>
      <c r="G60" s="37">
        <f>(D60-E60)/E60</f>
        <v>6.067741351204492E-2</v>
      </c>
      <c r="H60" s="8">
        <v>261.5</v>
      </c>
      <c r="I60" s="9">
        <f>D60/H60</f>
        <v>89.575525812619503</v>
      </c>
      <c r="J60" s="28">
        <v>1593</v>
      </c>
      <c r="K60" s="10">
        <v>9069</v>
      </c>
      <c r="L60" s="11">
        <v>103</v>
      </c>
      <c r="M60" s="12">
        <f>J60-K60</f>
        <v>-7476</v>
      </c>
      <c r="N60" s="29">
        <f>J60/(J60+K60)</f>
        <v>0.14940911648846369</v>
      </c>
      <c r="O60" s="13" t="s">
        <v>169</v>
      </c>
      <c r="P60" s="30" t="s">
        <v>314</v>
      </c>
    </row>
    <row r="61" spans="1:16" x14ac:dyDescent="0.2">
      <c r="A61" s="14" t="s">
        <v>0</v>
      </c>
      <c r="B61" s="35" t="s">
        <v>315</v>
      </c>
      <c r="C61" s="5" t="s">
        <v>224</v>
      </c>
      <c r="D61" s="6">
        <v>1066710</v>
      </c>
      <c r="E61" s="6">
        <v>920581</v>
      </c>
      <c r="F61" s="7">
        <f>D61-E61</f>
        <v>146129</v>
      </c>
      <c r="G61" s="37">
        <f>(D61-E61)/E61</f>
        <v>0.15873562456752854</v>
      </c>
      <c r="H61" s="8">
        <v>526.63</v>
      </c>
      <c r="I61" s="9">
        <f>D61/H61</f>
        <v>2025.5397527675977</v>
      </c>
      <c r="J61" s="28">
        <v>381144</v>
      </c>
      <c r="K61" s="10">
        <v>137240</v>
      </c>
      <c r="L61" s="11">
        <v>6275</v>
      </c>
      <c r="M61" s="12">
        <f>J61-K61</f>
        <v>243904</v>
      </c>
      <c r="N61" s="29">
        <f>J61/(J61+K61)</f>
        <v>0.73525417451155894</v>
      </c>
      <c r="O61" s="16" t="s">
        <v>170</v>
      </c>
      <c r="P61" s="30" t="s">
        <v>314</v>
      </c>
    </row>
    <row r="62" spans="1:16" x14ac:dyDescent="0.2">
      <c r="A62" s="4" t="s">
        <v>60</v>
      </c>
      <c r="B62" s="34" t="s">
        <v>317</v>
      </c>
      <c r="C62" s="5" t="s">
        <v>225</v>
      </c>
      <c r="D62" s="6">
        <v>31353</v>
      </c>
      <c r="E62" s="6">
        <v>28292</v>
      </c>
      <c r="F62" s="7">
        <f>D62-E62</f>
        <v>3061</v>
      </c>
      <c r="G62" s="37">
        <f>(D62-E62)/E62</f>
        <v>0.10819312879966068</v>
      </c>
      <c r="H62" s="8">
        <v>426.54</v>
      </c>
      <c r="I62" s="9">
        <f>D62/H62</f>
        <v>73.505415670277117</v>
      </c>
      <c r="J62" s="28">
        <v>2932</v>
      </c>
      <c r="K62" s="10">
        <v>13429</v>
      </c>
      <c r="L62" s="11">
        <v>164</v>
      </c>
      <c r="M62" s="12">
        <f>J62-K62</f>
        <v>-10497</v>
      </c>
      <c r="N62" s="29">
        <f>J62/(J62+K62)</f>
        <v>0.17920664996027139</v>
      </c>
      <c r="O62" s="13" t="s">
        <v>169</v>
      </c>
      <c r="P62" s="30" t="s">
        <v>314</v>
      </c>
    </row>
    <row r="63" spans="1:16" x14ac:dyDescent="0.2">
      <c r="A63" s="4" t="s">
        <v>156</v>
      </c>
      <c r="B63" s="34" t="s">
        <v>317</v>
      </c>
      <c r="C63" s="5" t="s">
        <v>226</v>
      </c>
      <c r="D63" s="6">
        <v>2884</v>
      </c>
      <c r="E63" s="6">
        <v>3082</v>
      </c>
      <c r="F63" s="7">
        <f>D63-E63</f>
        <v>-198</v>
      </c>
      <c r="G63" s="37">
        <f>(D63-E63)/E63</f>
        <v>-6.4243997404282938E-2</v>
      </c>
      <c r="H63" s="8">
        <v>143.74</v>
      </c>
      <c r="I63" s="9">
        <f>D63/H63</f>
        <v>20.064004452483651</v>
      </c>
      <c r="J63" s="28">
        <v>155</v>
      </c>
      <c r="K63" s="10">
        <v>1403</v>
      </c>
      <c r="L63" s="11">
        <v>8</v>
      </c>
      <c r="M63" s="12">
        <f>J63-K63</f>
        <v>-1248</v>
      </c>
      <c r="N63" s="29">
        <f>J63/(J63+K63)</f>
        <v>9.9486521181001278E-2</v>
      </c>
      <c r="O63" s="13" t="s">
        <v>169</v>
      </c>
    </row>
    <row r="64" spans="1:16" x14ac:dyDescent="0.2">
      <c r="A64" s="15" t="s">
        <v>29</v>
      </c>
      <c r="B64" s="35" t="s">
        <v>315</v>
      </c>
      <c r="C64" s="5" t="s">
        <v>227</v>
      </c>
      <c r="D64" s="6">
        <v>84499</v>
      </c>
      <c r="E64" s="6">
        <v>79626</v>
      </c>
      <c r="F64" s="7">
        <f>D64-E64</f>
        <v>4873</v>
      </c>
      <c r="G64" s="37">
        <f>(D64-E64)/E64</f>
        <v>6.1198603471227991E-2</v>
      </c>
      <c r="H64" s="8">
        <v>419.75</v>
      </c>
      <c r="I64" s="9">
        <f>D64/H64</f>
        <v>201.30792138177486</v>
      </c>
      <c r="J64" s="28">
        <v>15879</v>
      </c>
      <c r="K64" s="10">
        <v>25616</v>
      </c>
      <c r="L64" s="11">
        <v>489</v>
      </c>
      <c r="M64" s="12">
        <f>J64-K64</f>
        <v>-9737</v>
      </c>
      <c r="N64" s="29">
        <f>J64/(J64+K64)</f>
        <v>0.38267261115797085</v>
      </c>
      <c r="O64" s="16" t="s">
        <v>170</v>
      </c>
      <c r="P64" s="30" t="s">
        <v>314</v>
      </c>
    </row>
    <row r="65" spans="1:16" x14ac:dyDescent="0.2">
      <c r="A65" s="15" t="s">
        <v>39</v>
      </c>
      <c r="B65" s="32" t="s">
        <v>316</v>
      </c>
      <c r="C65" s="5" t="s">
        <v>151</v>
      </c>
      <c r="D65" s="6">
        <v>57544</v>
      </c>
      <c r="E65" s="6">
        <v>55186</v>
      </c>
      <c r="F65" s="7">
        <f>D65-E65</f>
        <v>2358</v>
      </c>
      <c r="G65" s="37">
        <f>(D65-E65)/E65</f>
        <v>4.2728228173812201E-2</v>
      </c>
      <c r="H65" s="8">
        <v>355.81</v>
      </c>
      <c r="I65" s="9">
        <f>D65/H65</f>
        <v>161.72676428430904</v>
      </c>
      <c r="J65" s="28">
        <v>4384</v>
      </c>
      <c r="K65" s="10">
        <v>19405</v>
      </c>
      <c r="L65" s="11">
        <v>244</v>
      </c>
      <c r="M65" s="12">
        <f>J65-K65</f>
        <v>-15021</v>
      </c>
      <c r="N65" s="29">
        <f>J65/(J65+K65)</f>
        <v>0.1842868552692421</v>
      </c>
      <c r="O65" s="16" t="s">
        <v>170</v>
      </c>
      <c r="P65" s="30" t="s">
        <v>314</v>
      </c>
    </row>
    <row r="66" spans="1:16" x14ac:dyDescent="0.2">
      <c r="A66" s="4" t="s">
        <v>74</v>
      </c>
      <c r="B66" s="34" t="s">
        <v>317</v>
      </c>
      <c r="C66" s="5" t="s">
        <v>228</v>
      </c>
      <c r="D66" s="6">
        <v>26236</v>
      </c>
      <c r="E66" s="6">
        <v>25011</v>
      </c>
      <c r="F66" s="7">
        <f>D66-E66</f>
        <v>1225</v>
      </c>
      <c r="G66" s="37">
        <f>(D66-E66)/E66</f>
        <v>4.897844948222782E-2</v>
      </c>
      <c r="H66" s="8">
        <v>454.53</v>
      </c>
      <c r="I66" s="9">
        <f>D66/H66</f>
        <v>57.72116251952567</v>
      </c>
      <c r="J66" s="28">
        <v>3619</v>
      </c>
      <c r="K66" s="10">
        <v>7034</v>
      </c>
      <c r="L66" s="11">
        <v>54</v>
      </c>
      <c r="M66" s="12">
        <f>J66-K66</f>
        <v>-3415</v>
      </c>
      <c r="N66" s="29">
        <f>J66/(J66+K66)</f>
        <v>0.33971651178071904</v>
      </c>
      <c r="O66" s="13" t="s">
        <v>169</v>
      </c>
      <c r="P66" s="30" t="s">
        <v>314</v>
      </c>
    </row>
    <row r="67" spans="1:16" x14ac:dyDescent="0.2">
      <c r="A67" s="4" t="s">
        <v>95</v>
      </c>
      <c r="B67" s="34" t="s">
        <v>317</v>
      </c>
      <c r="C67" s="5" t="s">
        <v>229</v>
      </c>
      <c r="D67" s="6">
        <v>18915</v>
      </c>
      <c r="E67" s="6">
        <v>15994</v>
      </c>
      <c r="F67" s="7">
        <f>D67-E67</f>
        <v>2921</v>
      </c>
      <c r="G67" s="37">
        <f>(D67-E67)/E67</f>
        <v>0.1826309866199825</v>
      </c>
      <c r="H67" s="8">
        <v>387.44</v>
      </c>
      <c r="I67" s="9">
        <f>D67/H67</f>
        <v>48.820462523229402</v>
      </c>
      <c r="J67" s="28">
        <v>4088</v>
      </c>
      <c r="K67" s="10">
        <v>7068</v>
      </c>
      <c r="L67" s="11">
        <v>91</v>
      </c>
      <c r="M67" s="12">
        <f>J67-K67</f>
        <v>-2980</v>
      </c>
      <c r="N67" s="29">
        <f>J67/(J67+K67)</f>
        <v>0.36643958408031552</v>
      </c>
      <c r="O67" s="13" t="s">
        <v>169</v>
      </c>
      <c r="P67" s="30" t="s">
        <v>314</v>
      </c>
    </row>
    <row r="68" spans="1:16" x14ac:dyDescent="0.2">
      <c r="A68" s="14" t="s">
        <v>1</v>
      </c>
      <c r="B68" s="35" t="s">
        <v>315</v>
      </c>
      <c r="C68" s="5" t="s">
        <v>230</v>
      </c>
      <c r="D68" s="6">
        <v>957062</v>
      </c>
      <c r="E68" s="6">
        <v>805321</v>
      </c>
      <c r="F68" s="7">
        <f>D68-E68</f>
        <v>151741</v>
      </c>
      <c r="G68" s="37">
        <f>(D68-E68)/E68</f>
        <v>0.18842300151119865</v>
      </c>
      <c r="H68" s="8">
        <v>430.38</v>
      </c>
      <c r="I68" s="9">
        <f>D68/H68</f>
        <v>2223.7603977880012</v>
      </c>
      <c r="J68" s="28">
        <v>241827</v>
      </c>
      <c r="K68" s="10">
        <v>166413</v>
      </c>
      <c r="L68" s="11">
        <v>5625</v>
      </c>
      <c r="M68" s="12">
        <f>J68-K68</f>
        <v>75414</v>
      </c>
      <c r="N68" s="29">
        <f>J68/(J68+K68)</f>
        <v>0.59236478542034099</v>
      </c>
      <c r="O68" s="16" t="s">
        <v>170</v>
      </c>
      <c r="P68" s="30" t="s">
        <v>314</v>
      </c>
    </row>
    <row r="69" spans="1:16" x14ac:dyDescent="0.2">
      <c r="A69" s="4" t="s">
        <v>42</v>
      </c>
      <c r="B69" s="32" t="s">
        <v>316</v>
      </c>
      <c r="C69" s="5" t="s">
        <v>231</v>
      </c>
      <c r="D69" s="6">
        <v>46031</v>
      </c>
      <c r="E69" s="6">
        <v>43041</v>
      </c>
      <c r="F69" s="7">
        <f>D69-E69</f>
        <v>2990</v>
      </c>
      <c r="G69" s="37">
        <f>(D69-E69)/E69</f>
        <v>6.9468646174577722E-2</v>
      </c>
      <c r="H69" s="8">
        <v>276.74</v>
      </c>
      <c r="I69" s="9">
        <f>D69/H69</f>
        <v>166.33302016333019</v>
      </c>
      <c r="J69" s="28">
        <v>3563</v>
      </c>
      <c r="K69" s="10">
        <v>16637</v>
      </c>
      <c r="L69" s="11">
        <v>232</v>
      </c>
      <c r="M69" s="12">
        <f>J69-K69</f>
        <v>-13074</v>
      </c>
      <c r="N69" s="29">
        <f>J69/(J69+K69)</f>
        <v>0.17638613861386138</v>
      </c>
      <c r="O69" s="13" t="s">
        <v>169</v>
      </c>
      <c r="P69" s="30" t="s">
        <v>314</v>
      </c>
    </row>
    <row r="70" spans="1:16" x14ac:dyDescent="0.2">
      <c r="A70" s="15" t="s">
        <v>11</v>
      </c>
      <c r="B70" s="35" t="s">
        <v>315</v>
      </c>
      <c r="C70" s="5" t="s">
        <v>232</v>
      </c>
      <c r="D70" s="6">
        <v>203136</v>
      </c>
      <c r="E70" s="6">
        <v>179684</v>
      </c>
      <c r="F70" s="7">
        <f>D70-E70</f>
        <v>23452</v>
      </c>
      <c r="G70" s="37">
        <f>(D70-E70)/E70</f>
        <v>0.13051802052492154</v>
      </c>
      <c r="H70" s="8">
        <v>392.78</v>
      </c>
      <c r="I70" s="9">
        <f>D70/H70</f>
        <v>517.17500891084069</v>
      </c>
      <c r="J70" s="28">
        <v>25031</v>
      </c>
      <c r="K70" s="10">
        <v>64170</v>
      </c>
      <c r="L70" s="11">
        <v>1322</v>
      </c>
      <c r="M70" s="12">
        <f>J70-K70</f>
        <v>-39139</v>
      </c>
      <c r="N70" s="29">
        <f>J70/(J70+K70)</f>
        <v>0.28061344603760047</v>
      </c>
      <c r="O70" s="16" t="s">
        <v>170</v>
      </c>
      <c r="P70" s="30" t="s">
        <v>314</v>
      </c>
    </row>
    <row r="71" spans="1:16" x14ac:dyDescent="0.2">
      <c r="A71" s="14" t="s">
        <v>135</v>
      </c>
      <c r="B71" s="32" t="s">
        <v>316</v>
      </c>
      <c r="C71" s="5" t="s">
        <v>233</v>
      </c>
      <c r="D71" s="6">
        <v>8735</v>
      </c>
      <c r="E71" s="6">
        <v>9429</v>
      </c>
      <c r="F71" s="7">
        <f>D71-E71</f>
        <v>-694</v>
      </c>
      <c r="G71" s="37">
        <f>(D71-E71)/E71</f>
        <v>-7.3602715028104782E-2</v>
      </c>
      <c r="H71" s="8">
        <v>471.84</v>
      </c>
      <c r="I71" s="9">
        <f>D71/H71</f>
        <v>18.512631400474739</v>
      </c>
      <c r="J71" s="28">
        <v>2985</v>
      </c>
      <c r="K71" s="10">
        <v>1159</v>
      </c>
      <c r="L71" s="11">
        <v>21</v>
      </c>
      <c r="M71" s="12">
        <f>J71-K71</f>
        <v>1826</v>
      </c>
      <c r="N71" s="29">
        <f>J71/(J71+K71)</f>
        <v>0.72031853281853286</v>
      </c>
      <c r="O71" s="13" t="s">
        <v>169</v>
      </c>
      <c r="P71" s="30" t="s">
        <v>314</v>
      </c>
    </row>
    <row r="72" spans="1:16" x14ac:dyDescent="0.2">
      <c r="A72" s="4" t="s">
        <v>63</v>
      </c>
      <c r="B72" s="35" t="s">
        <v>315</v>
      </c>
      <c r="C72" s="5" t="s">
        <v>234</v>
      </c>
      <c r="D72" s="6">
        <v>29919</v>
      </c>
      <c r="E72" s="6">
        <v>28780</v>
      </c>
      <c r="F72" s="7">
        <f>D72-E72</f>
        <v>1139</v>
      </c>
      <c r="G72" s="37">
        <f>(D72-E72)/E72</f>
        <v>3.9576094510076439E-2</v>
      </c>
      <c r="H72" s="8">
        <v>282.16000000000003</v>
      </c>
      <c r="I72" s="9">
        <f>D72/H72</f>
        <v>106.03558264814289</v>
      </c>
      <c r="J72" s="28">
        <v>1792</v>
      </c>
      <c r="K72" s="10">
        <v>12331</v>
      </c>
      <c r="L72" s="11">
        <v>125</v>
      </c>
      <c r="M72" s="12">
        <f>J72-K72</f>
        <v>-10539</v>
      </c>
      <c r="N72" s="29">
        <f>J72/(J72+K72)</f>
        <v>0.12688522268639807</v>
      </c>
      <c r="O72" s="13" t="s">
        <v>169</v>
      </c>
    </row>
    <row r="73" spans="1:16" x14ac:dyDescent="0.2">
      <c r="A73" s="4" t="s">
        <v>56</v>
      </c>
      <c r="B73" s="35" t="s">
        <v>315</v>
      </c>
      <c r="C73" s="5" t="s">
        <v>235</v>
      </c>
      <c r="D73" s="6">
        <v>34668</v>
      </c>
      <c r="E73" s="6">
        <v>32024</v>
      </c>
      <c r="F73" s="7">
        <f>D73-E73</f>
        <v>2644</v>
      </c>
      <c r="G73" s="37">
        <f>(D73-E73)/E73</f>
        <v>8.2563077691731199E-2</v>
      </c>
      <c r="H73" s="8">
        <v>463.87</v>
      </c>
      <c r="I73" s="9">
        <f>D73/H73</f>
        <v>74.736456334748965</v>
      </c>
      <c r="J73" s="28">
        <v>5457</v>
      </c>
      <c r="K73" s="10">
        <v>14319</v>
      </c>
      <c r="L73" s="11">
        <v>215</v>
      </c>
      <c r="M73" s="12">
        <f>J73-K73</f>
        <v>-8862</v>
      </c>
      <c r="N73" s="29">
        <f>J73/(J73+K73)</f>
        <v>0.27594053398058255</v>
      </c>
      <c r="O73" s="13" t="s">
        <v>169</v>
      </c>
      <c r="P73" s="30" t="s">
        <v>314</v>
      </c>
    </row>
    <row r="74" spans="1:16" x14ac:dyDescent="0.2">
      <c r="A74" s="4" t="s">
        <v>75</v>
      </c>
      <c r="B74" s="34" t="s">
        <v>317</v>
      </c>
      <c r="C74" s="5" t="s">
        <v>236</v>
      </c>
      <c r="D74" s="6">
        <v>25828</v>
      </c>
      <c r="E74" s="6">
        <v>25213</v>
      </c>
      <c r="F74" s="7">
        <f>D74-E74</f>
        <v>615</v>
      </c>
      <c r="G74" s="37">
        <f>(D74-E74)/E74</f>
        <v>2.4392178638004205E-2</v>
      </c>
      <c r="H74" s="8">
        <v>232.39</v>
      </c>
      <c r="I74" s="9">
        <f>D74/H74</f>
        <v>111.1407547656956</v>
      </c>
      <c r="J74" s="28">
        <v>3157</v>
      </c>
      <c r="K74" s="10">
        <v>9464</v>
      </c>
      <c r="L74" s="11">
        <v>106</v>
      </c>
      <c r="M74" s="12">
        <f>J74-K74</f>
        <v>-6307</v>
      </c>
      <c r="N74" s="29">
        <f>J74/(J74+K74)</f>
        <v>0.25013865779256794</v>
      </c>
      <c r="O74" s="13" t="s">
        <v>169</v>
      </c>
      <c r="P74" s="30" t="s">
        <v>314</v>
      </c>
    </row>
    <row r="75" spans="1:16" x14ac:dyDescent="0.2">
      <c r="A75" s="4" t="s">
        <v>117</v>
      </c>
      <c r="B75" s="35" t="s">
        <v>315</v>
      </c>
      <c r="C75" s="5" t="s">
        <v>81</v>
      </c>
      <c r="D75" s="6">
        <v>11412</v>
      </c>
      <c r="E75" s="6">
        <v>11834</v>
      </c>
      <c r="F75" s="7">
        <f>D75-E75</f>
        <v>-422</v>
      </c>
      <c r="G75" s="37">
        <f>(D75-E75)/E75</f>
        <v>-3.565996281899611E-2</v>
      </c>
      <c r="H75" s="8">
        <v>296.02999999999997</v>
      </c>
      <c r="I75" s="9">
        <f>D75/H75</f>
        <v>38.550146944566436</v>
      </c>
      <c r="J75" s="28">
        <v>824</v>
      </c>
      <c r="K75" s="10">
        <v>4516</v>
      </c>
      <c r="L75" s="11">
        <v>51</v>
      </c>
      <c r="M75" s="12">
        <f>J75-K75</f>
        <v>-3692</v>
      </c>
      <c r="N75" s="29">
        <f>J75/(J75+K75)</f>
        <v>0.15430711610486891</v>
      </c>
      <c r="O75" s="13" t="s">
        <v>169</v>
      </c>
      <c r="P75" s="30" t="s">
        <v>314</v>
      </c>
    </row>
    <row r="76" spans="1:16" x14ac:dyDescent="0.2">
      <c r="A76" s="14" t="s">
        <v>8</v>
      </c>
      <c r="B76" s="35" t="s">
        <v>315</v>
      </c>
      <c r="C76" s="5" t="s">
        <v>237</v>
      </c>
      <c r="D76" s="6">
        <v>240712</v>
      </c>
      <c r="E76" s="6">
        <v>203922</v>
      </c>
      <c r="F76" s="7">
        <f>D76-E76</f>
        <v>36790</v>
      </c>
      <c r="G76" s="37">
        <f>(D76-E76)/E76</f>
        <v>0.18041211835898038</v>
      </c>
      <c r="H76" s="8">
        <v>322.13</v>
      </c>
      <c r="I76" s="9">
        <f>D76/H76</f>
        <v>747.25110980039119</v>
      </c>
      <c r="J76" s="28">
        <v>73276</v>
      </c>
      <c r="K76" s="10">
        <v>48187</v>
      </c>
      <c r="L76" s="11">
        <v>1279</v>
      </c>
      <c r="M76" s="12">
        <f>J76-K76</f>
        <v>25089</v>
      </c>
      <c r="N76" s="29">
        <f>J76/(J76+K76)</f>
        <v>0.60327836460485906</v>
      </c>
      <c r="O76" s="16" t="s">
        <v>170</v>
      </c>
      <c r="P76" s="30" t="s">
        <v>314</v>
      </c>
    </row>
    <row r="77" spans="1:16" x14ac:dyDescent="0.2">
      <c r="A77" s="15" t="s">
        <v>13</v>
      </c>
      <c r="B77" s="35" t="s">
        <v>315</v>
      </c>
      <c r="C77" s="5" t="s">
        <v>238</v>
      </c>
      <c r="D77" s="6">
        <v>163633</v>
      </c>
      <c r="E77" s="6">
        <v>139900</v>
      </c>
      <c r="F77" s="7">
        <f>D77-E77</f>
        <v>23733</v>
      </c>
      <c r="G77" s="37">
        <f>(D77-E77)/E77</f>
        <v>0.16964260185847033</v>
      </c>
      <c r="H77" s="8">
        <v>375.54</v>
      </c>
      <c r="I77" s="9">
        <f>D77/H77</f>
        <v>435.72721947062894</v>
      </c>
      <c r="J77" s="28">
        <v>32232</v>
      </c>
      <c r="K77" s="10">
        <v>41534</v>
      </c>
      <c r="L77" s="11">
        <v>1057</v>
      </c>
      <c r="M77" s="12">
        <f>J77-K77</f>
        <v>-9302</v>
      </c>
      <c r="N77" s="29">
        <f>J77/(J77+K77)</f>
        <v>0.43694927202234091</v>
      </c>
      <c r="O77" s="16" t="s">
        <v>170</v>
      </c>
      <c r="P77" s="30" t="s">
        <v>314</v>
      </c>
    </row>
    <row r="78" spans="1:16" x14ac:dyDescent="0.2">
      <c r="A78" s="4" t="s">
        <v>126</v>
      </c>
      <c r="B78" s="34" t="s">
        <v>317</v>
      </c>
      <c r="C78" s="5" t="s">
        <v>239</v>
      </c>
      <c r="D78" s="6">
        <v>9666</v>
      </c>
      <c r="E78" s="6">
        <v>9538</v>
      </c>
      <c r="F78" s="7">
        <f>D78-E78</f>
        <v>128</v>
      </c>
      <c r="G78" s="37">
        <f>(D78-E78)/E78</f>
        <v>1.3420004193751311E-2</v>
      </c>
      <c r="H78" s="8">
        <v>354.34</v>
      </c>
      <c r="I78" s="9">
        <f>D78/H78</f>
        <v>27.278884687023766</v>
      </c>
      <c r="J78" s="28">
        <v>1008</v>
      </c>
      <c r="K78" s="10">
        <v>3134</v>
      </c>
      <c r="L78" s="11">
        <v>26</v>
      </c>
      <c r="M78" s="12">
        <f>J78-K78</f>
        <v>-2126</v>
      </c>
      <c r="N78" s="29">
        <f>J78/(J78+K78)</f>
        <v>0.24336069531627233</v>
      </c>
      <c r="O78" s="13" t="s">
        <v>169</v>
      </c>
    </row>
    <row r="79" spans="1:16" x14ac:dyDescent="0.2">
      <c r="A79" s="15" t="s">
        <v>32</v>
      </c>
      <c r="B79" s="32" t="s">
        <v>316</v>
      </c>
      <c r="C79" s="5" t="s">
        <v>107</v>
      </c>
      <c r="D79" s="6">
        <v>75907</v>
      </c>
      <c r="E79" s="6">
        <v>60485</v>
      </c>
      <c r="F79" s="7">
        <f>D79-E79</f>
        <v>15422</v>
      </c>
      <c r="G79" s="37">
        <f>(D79-E79)/E79</f>
        <v>0.25497230718359926</v>
      </c>
      <c r="H79" s="8">
        <v>339.66</v>
      </c>
      <c r="I79" s="9">
        <f>D79/H79</f>
        <v>223.47936171465582</v>
      </c>
      <c r="J79" s="28">
        <v>7642</v>
      </c>
      <c r="K79" s="10">
        <v>29497</v>
      </c>
      <c r="L79" s="11">
        <v>531</v>
      </c>
      <c r="M79" s="12">
        <f>J79-K79</f>
        <v>-21855</v>
      </c>
      <c r="N79" s="29">
        <f>J79/(J79+K79)</f>
        <v>0.20576752201190124</v>
      </c>
      <c r="O79" s="16" t="s">
        <v>170</v>
      </c>
      <c r="P79" s="30" t="s">
        <v>314</v>
      </c>
    </row>
    <row r="80" spans="1:16" x14ac:dyDescent="0.2">
      <c r="A80" s="4" t="s">
        <v>109</v>
      </c>
      <c r="B80" s="35" t="s">
        <v>315</v>
      </c>
      <c r="C80" s="5" t="s">
        <v>240</v>
      </c>
      <c r="D80" s="6">
        <v>14588</v>
      </c>
      <c r="E80" s="6">
        <v>13900</v>
      </c>
      <c r="F80" s="7">
        <f>D80-E80</f>
        <v>688</v>
      </c>
      <c r="G80" s="37">
        <f>(D80-E80)/E80</f>
        <v>4.949640287769784E-2</v>
      </c>
      <c r="H80" s="8">
        <v>368.16</v>
      </c>
      <c r="I80" s="9">
        <f>D80/H80</f>
        <v>39.624076488483269</v>
      </c>
      <c r="J80" s="28">
        <v>1761</v>
      </c>
      <c r="K80" s="10">
        <v>5822</v>
      </c>
      <c r="L80" s="11">
        <v>61</v>
      </c>
      <c r="M80" s="12">
        <f>J80-K80</f>
        <v>-4061</v>
      </c>
      <c r="N80" s="29">
        <f>J80/(J80+K80)</f>
        <v>0.23222998813134643</v>
      </c>
      <c r="O80" s="13" t="s">
        <v>169</v>
      </c>
      <c r="P80" s="30" t="s">
        <v>314</v>
      </c>
    </row>
    <row r="81" spans="1:16" x14ac:dyDescent="0.2">
      <c r="A81" s="4" t="s">
        <v>142</v>
      </c>
      <c r="B81" s="34" t="s">
        <v>317</v>
      </c>
      <c r="C81" s="5" t="s">
        <v>241</v>
      </c>
      <c r="D81" s="6">
        <v>14779</v>
      </c>
      <c r="E81" s="6">
        <v>15068</v>
      </c>
      <c r="F81" s="7">
        <f>D81-E81</f>
        <v>-289</v>
      </c>
      <c r="G81" s="37">
        <f>(D81-E81)/E81</f>
        <v>-1.9179718608972659E-2</v>
      </c>
      <c r="H81" s="8">
        <v>330.74</v>
      </c>
      <c r="I81" s="9">
        <f>D81/H81</f>
        <v>44.684646550160245</v>
      </c>
      <c r="J81" s="28">
        <v>1028</v>
      </c>
      <c r="K81" s="10">
        <v>4695</v>
      </c>
      <c r="L81" s="11">
        <v>48</v>
      </c>
      <c r="M81" s="12">
        <f>J81-K81</f>
        <v>-3667</v>
      </c>
      <c r="N81" s="29">
        <f>J81/(J81+K81)</f>
        <v>0.1796260702428796</v>
      </c>
      <c r="O81" s="13" t="s">
        <v>169</v>
      </c>
    </row>
    <row r="82" spans="1:16" x14ac:dyDescent="0.2">
      <c r="A82" s="14" t="s">
        <v>107</v>
      </c>
      <c r="B82" s="34" t="s">
        <v>317</v>
      </c>
      <c r="C82" s="5" t="s">
        <v>242</v>
      </c>
      <c r="D82" s="6">
        <v>15709</v>
      </c>
      <c r="E82" s="6">
        <v>16930</v>
      </c>
      <c r="F82" s="7">
        <f>D82-E82</f>
        <v>-1221</v>
      </c>
      <c r="G82" s="37">
        <f>(D82-E82)/E82</f>
        <v>-7.2120496160661546E-2</v>
      </c>
      <c r="H82" s="8">
        <v>526.48</v>
      </c>
      <c r="I82" s="9">
        <f>D82/H82</f>
        <v>29.83779060932989</v>
      </c>
      <c r="J82" s="28">
        <v>4061</v>
      </c>
      <c r="K82" s="10">
        <v>3537</v>
      </c>
      <c r="L82" s="11">
        <v>44</v>
      </c>
      <c r="M82" s="12">
        <f>J82-K82</f>
        <v>524</v>
      </c>
      <c r="N82" s="29">
        <f>J82/(J82+K82)</f>
        <v>0.53448275862068961</v>
      </c>
      <c r="O82" s="13" t="s">
        <v>169</v>
      </c>
      <c r="P82" s="30" t="s">
        <v>314</v>
      </c>
    </row>
    <row r="83" spans="1:16" x14ac:dyDescent="0.2">
      <c r="A83" s="4" t="s">
        <v>136</v>
      </c>
      <c r="B83" s="34" t="s">
        <v>317</v>
      </c>
      <c r="C83" s="5" t="s">
        <v>243</v>
      </c>
      <c r="D83" s="6">
        <v>8674</v>
      </c>
      <c r="E83" s="6">
        <v>8340</v>
      </c>
      <c r="F83" s="7">
        <f>D83-E83</f>
        <v>334</v>
      </c>
      <c r="G83" s="37">
        <f>(D83-E83)/E83</f>
        <v>4.004796163069544E-2</v>
      </c>
      <c r="H83" s="8">
        <v>347.28</v>
      </c>
      <c r="I83" s="9">
        <f>D83/H83</f>
        <v>24.976963833218154</v>
      </c>
      <c r="J83" s="28">
        <v>1266</v>
      </c>
      <c r="K83" s="10">
        <v>2161</v>
      </c>
      <c r="L83" s="11">
        <v>28</v>
      </c>
      <c r="M83" s="12">
        <f>J83-K83</f>
        <v>-895</v>
      </c>
      <c r="N83" s="29">
        <f>J83/(J83+K83)</f>
        <v>0.36941931718704407</v>
      </c>
      <c r="O83" s="13" t="s">
        <v>169</v>
      </c>
    </row>
    <row r="84" spans="1:16" x14ac:dyDescent="0.2">
      <c r="A84" s="4" t="s">
        <v>129</v>
      </c>
      <c r="B84" s="32" t="s">
        <v>316</v>
      </c>
      <c r="C84" s="5" t="s">
        <v>244</v>
      </c>
      <c r="D84" s="6">
        <v>9189</v>
      </c>
      <c r="E84" s="6">
        <v>9980</v>
      </c>
      <c r="F84" s="7">
        <f>D84-E84</f>
        <v>-791</v>
      </c>
      <c r="G84" s="37">
        <f>(D84-E84)/E84</f>
        <v>-7.9258517034068138E-2</v>
      </c>
      <c r="H84" s="8">
        <v>303.01</v>
      </c>
      <c r="I84" s="9">
        <f>D84/H84</f>
        <v>30.325731824032211</v>
      </c>
      <c r="J84" s="28">
        <v>1222</v>
      </c>
      <c r="K84" s="10">
        <v>2850</v>
      </c>
      <c r="L84" s="11">
        <v>28</v>
      </c>
      <c r="M84" s="12">
        <f>J84-K84</f>
        <v>-1628</v>
      </c>
      <c r="N84" s="29">
        <f>J84/(J84+K84)</f>
        <v>0.30009823182711198</v>
      </c>
      <c r="O84" s="13" t="s">
        <v>169</v>
      </c>
    </row>
    <row r="85" spans="1:16" x14ac:dyDescent="0.2">
      <c r="A85" s="4" t="s">
        <v>66</v>
      </c>
      <c r="B85" s="35" t="s">
        <v>315</v>
      </c>
      <c r="C85" s="5" t="s">
        <v>245</v>
      </c>
      <c r="D85" s="6">
        <v>28347</v>
      </c>
      <c r="E85" s="6">
        <v>28669</v>
      </c>
      <c r="F85" s="7">
        <f>D85-E85</f>
        <v>-322</v>
      </c>
      <c r="G85" s="37">
        <f>(D85-E85)/E85</f>
        <v>-1.1231643935958701E-2</v>
      </c>
      <c r="H85" s="8">
        <v>393.93</v>
      </c>
      <c r="I85" s="9">
        <f>D85/H85</f>
        <v>71.959485187723701</v>
      </c>
      <c r="J85" s="28">
        <v>4888</v>
      </c>
      <c r="K85" s="10">
        <v>9965</v>
      </c>
      <c r="L85" s="11">
        <v>113</v>
      </c>
      <c r="M85" s="12">
        <f>J85-K85</f>
        <v>-5077</v>
      </c>
      <c r="N85" s="29">
        <f>J85/(J85+K85)</f>
        <v>0.32909176597320405</v>
      </c>
      <c r="O85" s="13" t="s">
        <v>169</v>
      </c>
      <c r="P85" s="30" t="s">
        <v>314</v>
      </c>
    </row>
    <row r="86" spans="1:16" x14ac:dyDescent="0.2">
      <c r="A86" s="4" t="s">
        <v>97</v>
      </c>
      <c r="B86" s="35" t="s">
        <v>315</v>
      </c>
      <c r="C86" s="5" t="s">
        <v>246</v>
      </c>
      <c r="D86" s="6">
        <v>18500</v>
      </c>
      <c r="E86" s="6">
        <v>18317</v>
      </c>
      <c r="F86" s="7">
        <f>D86-E86</f>
        <v>183</v>
      </c>
      <c r="G86" s="37">
        <f>(D86-E86)/E86</f>
        <v>9.9907190042037453E-3</v>
      </c>
      <c r="H86" s="8">
        <v>183.5</v>
      </c>
      <c r="I86" s="9">
        <f>D86/H86</f>
        <v>100.81743869209809</v>
      </c>
      <c r="J86" s="28">
        <v>2615</v>
      </c>
      <c r="K86" s="10">
        <v>6330</v>
      </c>
      <c r="L86" s="11">
        <v>94</v>
      </c>
      <c r="M86" s="12">
        <f>J86-K86</f>
        <v>-3715</v>
      </c>
      <c r="N86" s="29">
        <f>J86/(J86+K86)</f>
        <v>0.29234209055338178</v>
      </c>
      <c r="O86" s="13" t="s">
        <v>169</v>
      </c>
      <c r="P86" s="30" t="s">
        <v>314</v>
      </c>
    </row>
    <row r="87" spans="1:16" x14ac:dyDescent="0.2">
      <c r="A87" s="4" t="s">
        <v>124</v>
      </c>
      <c r="B87" s="35" t="s">
        <v>315</v>
      </c>
      <c r="C87" s="5" t="s">
        <v>247</v>
      </c>
      <c r="D87" s="6">
        <v>9877</v>
      </c>
      <c r="E87" s="6">
        <v>10078</v>
      </c>
      <c r="F87" s="7">
        <f>D87-E87</f>
        <v>-201</v>
      </c>
      <c r="G87" s="37">
        <f>(D87-E87)/E87</f>
        <v>-1.9944433419329232E-2</v>
      </c>
      <c r="H87" s="8">
        <v>185.26</v>
      </c>
      <c r="I87" s="9">
        <f>D87/H87</f>
        <v>53.31426103854043</v>
      </c>
      <c r="J87" s="28">
        <v>1019</v>
      </c>
      <c r="K87" s="10">
        <v>2509</v>
      </c>
      <c r="L87" s="11">
        <v>48</v>
      </c>
      <c r="M87" s="12">
        <f>J87-K87</f>
        <v>-1490</v>
      </c>
      <c r="N87" s="29">
        <f>J87/(J87+K87)</f>
        <v>0.28883219954648526</v>
      </c>
      <c r="O87" s="13" t="s">
        <v>169</v>
      </c>
    </row>
    <row r="88" spans="1:16" x14ac:dyDescent="0.2">
      <c r="A88" s="4" t="s">
        <v>41</v>
      </c>
      <c r="B88" s="32" t="s">
        <v>316</v>
      </c>
      <c r="C88" s="5" t="s">
        <v>248</v>
      </c>
      <c r="D88" s="6">
        <v>49570</v>
      </c>
      <c r="E88" s="6">
        <v>48434</v>
      </c>
      <c r="F88" s="7">
        <f>D88-E88</f>
        <v>1136</v>
      </c>
      <c r="G88" s="37">
        <f>(D88-E88)/E88</f>
        <v>2.3454598009662635E-2</v>
      </c>
      <c r="H88" s="8">
        <v>807.3</v>
      </c>
      <c r="I88" s="9">
        <f>D88/H88</f>
        <v>61.402204880465753</v>
      </c>
      <c r="J88" s="28">
        <v>8073</v>
      </c>
      <c r="K88" s="10">
        <v>14493</v>
      </c>
      <c r="L88" s="11">
        <v>163</v>
      </c>
      <c r="M88" s="12">
        <f>J88-K88</f>
        <v>-6420</v>
      </c>
      <c r="N88" s="29">
        <f>J88/(J88+K88)</f>
        <v>0.35775059824514754</v>
      </c>
      <c r="O88" s="13" t="s">
        <v>169</v>
      </c>
      <c r="P88" s="30" t="s">
        <v>314</v>
      </c>
    </row>
    <row r="89" spans="1:16" x14ac:dyDescent="0.2">
      <c r="A89" s="4" t="s">
        <v>59</v>
      </c>
      <c r="B89" s="35" t="s">
        <v>315</v>
      </c>
      <c r="C89" s="5" t="s">
        <v>249</v>
      </c>
      <c r="D89" s="6">
        <v>33163</v>
      </c>
      <c r="E89" s="6">
        <v>28298</v>
      </c>
      <c r="F89" s="7">
        <f>D89-E89</f>
        <v>4865</v>
      </c>
      <c r="G89" s="37">
        <f>(D89-E89)/E89</f>
        <v>0.17192027705138171</v>
      </c>
      <c r="H89" s="8">
        <v>355.78</v>
      </c>
      <c r="I89" s="9">
        <f>D89/H89</f>
        <v>93.212097363539272</v>
      </c>
      <c r="J89" s="28">
        <v>4558</v>
      </c>
      <c r="K89" s="10">
        <v>12007</v>
      </c>
      <c r="L89" s="11">
        <v>149</v>
      </c>
      <c r="M89" s="12">
        <f>J89-K89</f>
        <v>-7449</v>
      </c>
      <c r="N89" s="29">
        <f>J89/(J89+K89)</f>
        <v>0.27515846664654392</v>
      </c>
      <c r="O89" s="13" t="s">
        <v>169</v>
      </c>
      <c r="P89" s="30" t="s">
        <v>314</v>
      </c>
    </row>
    <row r="90" spans="1:16" x14ac:dyDescent="0.2">
      <c r="A90" s="14" t="s">
        <v>37</v>
      </c>
      <c r="B90" s="35" t="s">
        <v>315</v>
      </c>
      <c r="C90" s="5" t="s">
        <v>250</v>
      </c>
      <c r="D90" s="6">
        <v>65256</v>
      </c>
      <c r="E90" s="6">
        <v>63453</v>
      </c>
      <c r="F90" s="7">
        <f>D90-E90</f>
        <v>1803</v>
      </c>
      <c r="G90" s="37">
        <f>(D90-E90)/E90</f>
        <v>2.8414732163963879E-2</v>
      </c>
      <c r="H90" s="8">
        <v>489.8</v>
      </c>
      <c r="I90" s="9">
        <f>D90/H90</f>
        <v>133.22988975091874</v>
      </c>
      <c r="J90" s="28">
        <v>13099</v>
      </c>
      <c r="K90" s="10">
        <v>7959</v>
      </c>
      <c r="L90" s="11">
        <v>331</v>
      </c>
      <c r="M90" s="12">
        <f>J90-K90</f>
        <v>5140</v>
      </c>
      <c r="N90" s="29">
        <f>J90/(J90+K90)</f>
        <v>0.62204387881090317</v>
      </c>
      <c r="O90" s="16" t="s">
        <v>170</v>
      </c>
      <c r="P90" s="30" t="s">
        <v>314</v>
      </c>
    </row>
    <row r="91" spans="1:16" x14ac:dyDescent="0.2">
      <c r="A91" s="4" t="s">
        <v>143</v>
      </c>
      <c r="B91" s="35" t="s">
        <v>315</v>
      </c>
      <c r="C91" s="5" t="s">
        <v>251</v>
      </c>
      <c r="D91" s="6">
        <v>7690</v>
      </c>
      <c r="E91" s="6">
        <v>7996</v>
      </c>
      <c r="F91" s="7">
        <f>D91-E91</f>
        <v>-306</v>
      </c>
      <c r="G91" s="37">
        <f>(D91-E91)/E91</f>
        <v>-3.826913456728364E-2</v>
      </c>
      <c r="H91" s="8">
        <v>210.38</v>
      </c>
      <c r="I91" s="9">
        <f>D91/H91</f>
        <v>36.552904268466584</v>
      </c>
      <c r="J91" s="28">
        <v>1435</v>
      </c>
      <c r="K91" s="10">
        <v>3179</v>
      </c>
      <c r="L91" s="11">
        <v>36</v>
      </c>
      <c r="M91" s="12">
        <f>J91-K91</f>
        <v>-1744</v>
      </c>
      <c r="N91" s="29">
        <f>J91/(J91+K91)</f>
        <v>0.31100996965756394</v>
      </c>
      <c r="O91" s="13" t="s">
        <v>169</v>
      </c>
    </row>
    <row r="92" spans="1:16" x14ac:dyDescent="0.2">
      <c r="A92" s="4" t="s">
        <v>106</v>
      </c>
      <c r="B92" s="35" t="s">
        <v>315</v>
      </c>
      <c r="C92" s="5" t="s">
        <v>252</v>
      </c>
      <c r="D92" s="6">
        <v>16168</v>
      </c>
      <c r="E92" s="6">
        <v>14464</v>
      </c>
      <c r="F92" s="7">
        <f>D92-E92</f>
        <v>1704</v>
      </c>
      <c r="G92" s="37">
        <f>(D92-E92)/E92</f>
        <v>0.11780973451327434</v>
      </c>
      <c r="H92" s="8">
        <v>400.29</v>
      </c>
      <c r="I92" s="9">
        <f>D92/H92</f>
        <v>40.390716730370478</v>
      </c>
      <c r="J92" s="28">
        <v>2033</v>
      </c>
      <c r="K92" s="10">
        <v>3528</v>
      </c>
      <c r="L92" s="11">
        <v>95</v>
      </c>
      <c r="M92" s="12">
        <f>J92-K92</f>
        <v>-1495</v>
      </c>
      <c r="N92" s="29">
        <f>J92/(J92+K92)</f>
        <v>0.3655817299046934</v>
      </c>
      <c r="O92" s="13" t="s">
        <v>169</v>
      </c>
    </row>
    <row r="93" spans="1:16" x14ac:dyDescent="0.2">
      <c r="A93" s="15" t="s">
        <v>21</v>
      </c>
      <c r="B93" s="35" t="s">
        <v>315</v>
      </c>
      <c r="C93" s="5" t="s">
        <v>253</v>
      </c>
      <c r="D93" s="6">
        <v>118251</v>
      </c>
      <c r="E93" s="6">
        <v>109233</v>
      </c>
      <c r="F93" s="7">
        <f>D93-E93</f>
        <v>9018</v>
      </c>
      <c r="G93" s="37">
        <f>(D93-E93)/E93</f>
        <v>8.2557468896761965E-2</v>
      </c>
      <c r="H93" s="8">
        <v>496.07</v>
      </c>
      <c r="I93" s="9">
        <f>D93/H93</f>
        <v>238.37563247122381</v>
      </c>
      <c r="J93" s="28">
        <v>20117</v>
      </c>
      <c r="K93" s="10">
        <v>25691</v>
      </c>
      <c r="L93" s="11">
        <v>547</v>
      </c>
      <c r="M93" s="12">
        <f>J93-K93</f>
        <v>-5574</v>
      </c>
      <c r="N93" s="29">
        <f>J93/(J93+K93)</f>
        <v>0.43915909884736293</v>
      </c>
      <c r="O93" s="16" t="s">
        <v>170</v>
      </c>
      <c r="P93" s="30" t="s">
        <v>314</v>
      </c>
    </row>
    <row r="94" spans="1:16" x14ac:dyDescent="0.2">
      <c r="A94" s="4" t="s">
        <v>57</v>
      </c>
      <c r="B94" s="34" t="s">
        <v>317</v>
      </c>
      <c r="C94" s="5" t="s">
        <v>254</v>
      </c>
      <c r="D94" s="6">
        <v>33488</v>
      </c>
      <c r="E94" s="6">
        <v>29966</v>
      </c>
      <c r="F94" s="7">
        <f>D94-E94</f>
        <v>3522</v>
      </c>
      <c r="G94" s="37">
        <f>(D94-E94)/E94</f>
        <v>0.11753320429820463</v>
      </c>
      <c r="H94" s="8">
        <v>282.93</v>
      </c>
      <c r="I94" s="9">
        <f>D94/H94</f>
        <v>118.36143215636376</v>
      </c>
      <c r="J94" s="28">
        <v>3126</v>
      </c>
      <c r="K94" s="10">
        <v>12163</v>
      </c>
      <c r="L94" s="11">
        <v>242</v>
      </c>
      <c r="M94" s="12">
        <f>J94-K94</f>
        <v>-9037</v>
      </c>
      <c r="N94" s="29">
        <f>J94/(J94+K94)</f>
        <v>0.20446072339590554</v>
      </c>
      <c r="O94" s="13" t="s">
        <v>169</v>
      </c>
      <c r="P94" s="30" t="s">
        <v>314</v>
      </c>
    </row>
    <row r="95" spans="1:16" x14ac:dyDescent="0.2">
      <c r="A95" s="14" t="s">
        <v>116</v>
      </c>
      <c r="B95" s="34" t="s">
        <v>317</v>
      </c>
      <c r="C95" s="5" t="s">
        <v>108</v>
      </c>
      <c r="D95" s="6">
        <v>12082</v>
      </c>
      <c r="E95" s="6">
        <v>14740</v>
      </c>
      <c r="F95" s="7">
        <f>D95-E95</f>
        <v>-2658</v>
      </c>
      <c r="G95" s="37">
        <f>(D95-E95)/E95</f>
        <v>-0.18032564450474897</v>
      </c>
      <c r="H95" s="8">
        <v>400.64</v>
      </c>
      <c r="I95" s="9">
        <f>D95/H95</f>
        <v>30.156749201277957</v>
      </c>
      <c r="J95" s="28">
        <v>2857</v>
      </c>
      <c r="K95" s="10">
        <v>1783</v>
      </c>
      <c r="L95" s="11">
        <v>22</v>
      </c>
      <c r="M95" s="12">
        <f>J95-K95</f>
        <v>1074</v>
      </c>
      <c r="N95" s="29">
        <f>J95/(J95+K95)</f>
        <v>0.61573275862068966</v>
      </c>
      <c r="O95" s="13" t="s">
        <v>169</v>
      </c>
      <c r="P95" s="30" t="s">
        <v>314</v>
      </c>
    </row>
    <row r="96" spans="1:16" x14ac:dyDescent="0.2">
      <c r="A96" s="4" t="s">
        <v>62</v>
      </c>
      <c r="B96" s="35" t="s">
        <v>315</v>
      </c>
      <c r="C96" s="5" t="s">
        <v>255</v>
      </c>
      <c r="D96" s="6">
        <v>30120</v>
      </c>
      <c r="E96" s="6">
        <v>28120</v>
      </c>
      <c r="F96" s="7">
        <f>D96-E96</f>
        <v>2000</v>
      </c>
      <c r="G96" s="37">
        <f>(D96-E96)/E96</f>
        <v>7.1123755334281655E-2</v>
      </c>
      <c r="H96" s="8">
        <v>282.31</v>
      </c>
      <c r="I96" s="9">
        <f>D96/H96</f>
        <v>106.69122595728101</v>
      </c>
      <c r="J96" s="28">
        <v>3411</v>
      </c>
      <c r="K96" s="10">
        <v>11326</v>
      </c>
      <c r="L96" s="11">
        <v>200</v>
      </c>
      <c r="M96" s="12">
        <f>J96-K96</f>
        <v>-7915</v>
      </c>
      <c r="N96" s="29">
        <f>J96/(J96+K96)</f>
        <v>0.23145823437606025</v>
      </c>
      <c r="O96" s="13" t="s">
        <v>169</v>
      </c>
      <c r="P96" s="30" t="s">
        <v>314</v>
      </c>
    </row>
    <row r="97" spans="1:16" x14ac:dyDescent="0.2">
      <c r="A97" s="4" t="s">
        <v>144</v>
      </c>
      <c r="B97" s="35" t="s">
        <v>315</v>
      </c>
      <c r="C97" s="5" t="s">
        <v>256</v>
      </c>
      <c r="D97" s="6">
        <v>7498</v>
      </c>
      <c r="E97" s="6">
        <v>8742</v>
      </c>
      <c r="F97" s="7">
        <f>D97-E97</f>
        <v>-1244</v>
      </c>
      <c r="G97" s="37">
        <f>(D97-E97)/E97</f>
        <v>-0.14230153283001601</v>
      </c>
      <c r="H97" s="8">
        <v>366</v>
      </c>
      <c r="I97" s="9">
        <f>D97/H97</f>
        <v>20.486338797814209</v>
      </c>
      <c r="J97" s="28">
        <v>1311</v>
      </c>
      <c r="K97" s="10">
        <v>2275</v>
      </c>
      <c r="L97" s="11">
        <v>38</v>
      </c>
      <c r="M97" s="12">
        <f>J97-K97</f>
        <v>-964</v>
      </c>
      <c r="N97" s="29">
        <f>J97/(J97+K97)</f>
        <v>0.36558839933073062</v>
      </c>
      <c r="O97" s="13" t="s">
        <v>169</v>
      </c>
    </row>
    <row r="98" spans="1:16" x14ac:dyDescent="0.2">
      <c r="A98" s="4" t="s">
        <v>86</v>
      </c>
      <c r="B98" s="35" t="s">
        <v>315</v>
      </c>
      <c r="C98" s="5" t="s">
        <v>257</v>
      </c>
      <c r="D98" s="6">
        <v>21632</v>
      </c>
      <c r="E98" s="6">
        <v>21875</v>
      </c>
      <c r="F98" s="7">
        <f>D98-E98</f>
        <v>-243</v>
      </c>
      <c r="G98" s="37">
        <f>(D98-E98)/E98</f>
        <v>-1.1108571428571428E-2</v>
      </c>
      <c r="H98" s="8">
        <v>257.45999999999998</v>
      </c>
      <c r="I98" s="9">
        <f>D98/H98</f>
        <v>84.020818767963959</v>
      </c>
      <c r="J98" s="28">
        <v>4168</v>
      </c>
      <c r="K98" s="10">
        <v>6169</v>
      </c>
      <c r="L98" s="11">
        <v>118</v>
      </c>
      <c r="M98" s="12">
        <f>J98-K98</f>
        <v>-2001</v>
      </c>
      <c r="N98" s="29">
        <f>J98/(J98+K98)</f>
        <v>0.40321176356776628</v>
      </c>
      <c r="O98" s="13" t="s">
        <v>169</v>
      </c>
    </row>
    <row r="99" spans="1:16" x14ac:dyDescent="0.2">
      <c r="A99" s="4" t="s">
        <v>121</v>
      </c>
      <c r="B99" s="35" t="s">
        <v>315</v>
      </c>
      <c r="C99" s="5" t="s">
        <v>258</v>
      </c>
      <c r="D99" s="6">
        <v>10975</v>
      </c>
      <c r="E99" s="6">
        <v>14333</v>
      </c>
      <c r="F99" s="7">
        <f>D99-E99</f>
        <v>-3358</v>
      </c>
      <c r="G99" s="37">
        <f>(D99-E99)/E99</f>
        <v>-0.23428451824461033</v>
      </c>
      <c r="H99" s="8">
        <v>424.3</v>
      </c>
      <c r="I99" s="9">
        <f>D99/H99</f>
        <v>25.866132453452746</v>
      </c>
      <c r="J99" s="28">
        <v>2612</v>
      </c>
      <c r="K99" s="10">
        <v>4016</v>
      </c>
      <c r="L99" s="11">
        <v>68</v>
      </c>
      <c r="M99" s="12">
        <f>J99-K99</f>
        <v>-1404</v>
      </c>
      <c r="N99" s="29">
        <f>J99/(J99+K99)</f>
        <v>0.39408569704284852</v>
      </c>
      <c r="O99" s="13" t="s">
        <v>169</v>
      </c>
      <c r="P99" s="30" t="s">
        <v>314</v>
      </c>
    </row>
    <row r="100" spans="1:16" x14ac:dyDescent="0.2">
      <c r="A100" s="4" t="s">
        <v>88</v>
      </c>
      <c r="B100" s="35" t="s">
        <v>315</v>
      </c>
      <c r="C100" s="5" t="s">
        <v>259</v>
      </c>
      <c r="D100" s="6">
        <v>20613</v>
      </c>
      <c r="E100" s="6">
        <v>21992</v>
      </c>
      <c r="F100" s="7">
        <f>D100-E100</f>
        <v>-1379</v>
      </c>
      <c r="G100" s="37">
        <f>(D100-E100)/E100</f>
        <v>-6.270461986176791E-2</v>
      </c>
      <c r="H100" s="8">
        <v>501.22</v>
      </c>
      <c r="I100" s="9">
        <f>D100/H100</f>
        <v>41.125653405690116</v>
      </c>
      <c r="J100" s="28">
        <v>4287</v>
      </c>
      <c r="K100" s="10">
        <v>6524</v>
      </c>
      <c r="L100" s="11">
        <v>66</v>
      </c>
      <c r="M100" s="12">
        <f>J100-K100</f>
        <v>-2237</v>
      </c>
      <c r="N100" s="29">
        <f>J100/(J100+K100)</f>
        <v>0.39654056054019055</v>
      </c>
      <c r="O100" s="13" t="s">
        <v>169</v>
      </c>
      <c r="P100" s="30" t="s">
        <v>314</v>
      </c>
    </row>
    <row r="101" spans="1:16" x14ac:dyDescent="0.2">
      <c r="A101" s="4" t="s">
        <v>149</v>
      </c>
      <c r="B101" s="34" t="s">
        <v>317</v>
      </c>
      <c r="C101" s="5" t="s">
        <v>43</v>
      </c>
      <c r="D101" s="6">
        <v>6000</v>
      </c>
      <c r="E101" s="6">
        <v>6125</v>
      </c>
      <c r="F101" s="7">
        <f>D101-E101</f>
        <v>-125</v>
      </c>
      <c r="G101" s="37">
        <f>(D101-E101)/E101</f>
        <v>-2.0408163265306121E-2</v>
      </c>
      <c r="H101" s="8">
        <v>282.42</v>
      </c>
      <c r="I101" s="9">
        <f>D101/H101</f>
        <v>21.244954323348203</v>
      </c>
      <c r="J101" s="28">
        <v>749</v>
      </c>
      <c r="K101" s="10">
        <v>2066</v>
      </c>
      <c r="L101" s="11">
        <v>20</v>
      </c>
      <c r="M101" s="12">
        <f>J101-K101</f>
        <v>-1317</v>
      </c>
      <c r="N101" s="29">
        <f>J101/(J101+K101)</f>
        <v>0.26607460035523978</v>
      </c>
      <c r="O101" s="13" t="s">
        <v>169</v>
      </c>
    </row>
    <row r="102" spans="1:16" x14ac:dyDescent="0.2">
      <c r="A102" s="4" t="s">
        <v>85</v>
      </c>
      <c r="B102" s="34" t="s">
        <v>317</v>
      </c>
      <c r="C102" s="5" t="s">
        <v>260</v>
      </c>
      <c r="D102" s="6">
        <v>21755</v>
      </c>
      <c r="E102" s="6">
        <v>23498</v>
      </c>
      <c r="F102" s="7">
        <f>D102-E102</f>
        <v>-1743</v>
      </c>
      <c r="G102" s="37">
        <f>(D102-E102)/E102</f>
        <v>-7.4176525661758447E-2</v>
      </c>
      <c r="H102" s="8">
        <v>512.08000000000004</v>
      </c>
      <c r="I102" s="9">
        <f>D102/H102</f>
        <v>42.483596313076077</v>
      </c>
      <c r="J102" s="28">
        <v>3995</v>
      </c>
      <c r="K102" s="10">
        <v>4935</v>
      </c>
      <c r="L102" s="11">
        <v>33</v>
      </c>
      <c r="M102" s="12">
        <f>J102-K102</f>
        <v>-940</v>
      </c>
      <c r="N102" s="29">
        <f>J102/(J102+K102)</f>
        <v>0.44736842105263158</v>
      </c>
      <c r="O102" s="13" t="s">
        <v>169</v>
      </c>
    </row>
    <row r="103" spans="1:16" x14ac:dyDescent="0.2">
      <c r="A103" s="4" t="s">
        <v>69</v>
      </c>
      <c r="B103" s="35" t="s">
        <v>315</v>
      </c>
      <c r="C103" s="5" t="s">
        <v>7</v>
      </c>
      <c r="D103" s="6">
        <v>27957</v>
      </c>
      <c r="E103" s="6">
        <v>26424</v>
      </c>
      <c r="F103" s="7">
        <f>D103-E103</f>
        <v>1533</v>
      </c>
      <c r="G103" s="37">
        <f>(D103-E103)/E103</f>
        <v>5.8015440508628523E-2</v>
      </c>
      <c r="H103" s="8">
        <v>395.66</v>
      </c>
      <c r="I103" s="9">
        <f>D103/H103</f>
        <v>70.659151796997421</v>
      </c>
      <c r="J103" s="28">
        <v>4384</v>
      </c>
      <c r="K103" s="10">
        <v>11060</v>
      </c>
      <c r="L103" s="11">
        <v>148</v>
      </c>
      <c r="M103" s="12">
        <f>J103-K103</f>
        <v>-6676</v>
      </c>
      <c r="N103" s="29">
        <f>J103/(J103+K103)</f>
        <v>0.28386428386428386</v>
      </c>
      <c r="O103" s="13" t="s">
        <v>169</v>
      </c>
      <c r="P103" s="30" t="s">
        <v>314</v>
      </c>
    </row>
    <row r="104" spans="1:16" x14ac:dyDescent="0.2">
      <c r="A104" s="4" t="s">
        <v>137</v>
      </c>
      <c r="B104" s="32" t="s">
        <v>316</v>
      </c>
      <c r="C104" s="5" t="s">
        <v>261</v>
      </c>
      <c r="D104" s="6">
        <v>8610</v>
      </c>
      <c r="E104" s="6">
        <v>9123</v>
      </c>
      <c r="F104" s="7">
        <f>D104-E104</f>
        <v>-513</v>
      </c>
      <c r="G104" s="37">
        <f>(D104-E104)/E104</f>
        <v>-5.6231502795133177E-2</v>
      </c>
      <c r="H104" s="8">
        <v>239.52</v>
      </c>
      <c r="I104" s="9">
        <f>D104/H104</f>
        <v>35.946893787575149</v>
      </c>
      <c r="J104" s="28">
        <v>979</v>
      </c>
      <c r="K104" s="10">
        <v>2960</v>
      </c>
      <c r="L104" s="11">
        <v>27</v>
      </c>
      <c r="M104" s="12">
        <f>J104-K104</f>
        <v>-1981</v>
      </c>
      <c r="N104" s="29">
        <f>J104/(J104+K104)</f>
        <v>0.24854023863924854</v>
      </c>
      <c r="O104" s="13" t="s">
        <v>169</v>
      </c>
      <c r="P104" s="30" t="s">
        <v>314</v>
      </c>
    </row>
    <row r="105" spans="1:16" x14ac:dyDescent="0.2">
      <c r="A105" s="4" t="s">
        <v>90</v>
      </c>
      <c r="B105" s="35" t="s">
        <v>315</v>
      </c>
      <c r="C105" s="5" t="s">
        <v>62</v>
      </c>
      <c r="D105" s="6">
        <v>20097</v>
      </c>
      <c r="E105" s="6">
        <v>17868</v>
      </c>
      <c r="F105" s="7">
        <f>D105-E105</f>
        <v>2229</v>
      </c>
      <c r="G105" s="37">
        <f>(D105-E105)/E105</f>
        <v>0.12474815312290127</v>
      </c>
      <c r="H105" s="8">
        <v>347.35</v>
      </c>
      <c r="I105" s="9">
        <f>D105/H105</f>
        <v>57.858068230891028</v>
      </c>
      <c r="J105" s="28">
        <v>3355</v>
      </c>
      <c r="K105" s="10">
        <v>8230</v>
      </c>
      <c r="L105" s="11">
        <v>122</v>
      </c>
      <c r="M105" s="12">
        <f>J105-K105</f>
        <v>-4875</v>
      </c>
      <c r="N105" s="29">
        <f>J105/(J105+K105)</f>
        <v>0.28959861890375488</v>
      </c>
      <c r="O105" s="13" t="s">
        <v>169</v>
      </c>
      <c r="P105" s="30" t="s">
        <v>314</v>
      </c>
    </row>
    <row r="106" spans="1:16" x14ac:dyDescent="0.2">
      <c r="A106" s="4" t="s">
        <v>54</v>
      </c>
      <c r="B106" s="35" t="s">
        <v>315</v>
      </c>
      <c r="C106" s="5" t="s">
        <v>262</v>
      </c>
      <c r="D106" s="6">
        <v>39973</v>
      </c>
      <c r="E106" s="6">
        <v>39628</v>
      </c>
      <c r="F106" s="7">
        <f>D106-E106</f>
        <v>345</v>
      </c>
      <c r="G106" s="37">
        <f>(D106-E106)/E106</f>
        <v>8.7059654789542751E-3</v>
      </c>
      <c r="H106" s="8">
        <v>344.47</v>
      </c>
      <c r="I106" s="9">
        <f>D106/H106</f>
        <v>116.04203559090776</v>
      </c>
      <c r="J106" s="28">
        <v>2302</v>
      </c>
      <c r="K106" s="10">
        <v>12943</v>
      </c>
      <c r="L106" s="11">
        <v>144</v>
      </c>
      <c r="M106" s="12">
        <f>J106-K106</f>
        <v>-10641</v>
      </c>
      <c r="N106" s="29">
        <f>J106/(J106+K106)</f>
        <v>0.15100032797638571</v>
      </c>
      <c r="O106" s="13" t="s">
        <v>169</v>
      </c>
      <c r="P106" s="30" t="s">
        <v>314</v>
      </c>
    </row>
    <row r="107" spans="1:16" x14ac:dyDescent="0.2">
      <c r="A107" s="14" t="s">
        <v>9</v>
      </c>
      <c r="B107" s="35" t="s">
        <v>315</v>
      </c>
      <c r="C107" s="5" t="s">
        <v>263</v>
      </c>
      <c r="D107" s="6">
        <v>206922</v>
      </c>
      <c r="E107" s="6">
        <v>189885</v>
      </c>
      <c r="F107" s="7">
        <f>D107-E107</f>
        <v>17037</v>
      </c>
      <c r="G107" s="37">
        <f>(D107-E107)/E107</f>
        <v>8.9722726913658263E-2</v>
      </c>
      <c r="H107" s="8">
        <v>216.39</v>
      </c>
      <c r="I107" s="9">
        <f>D107/H107</f>
        <v>956.24566754471095</v>
      </c>
      <c r="J107" s="28">
        <v>49529</v>
      </c>
      <c r="K107" s="10">
        <v>30049</v>
      </c>
      <c r="L107" s="11">
        <v>965</v>
      </c>
      <c r="M107" s="12">
        <f>J107-K107</f>
        <v>19480</v>
      </c>
      <c r="N107" s="29">
        <f>J107/(J107+K107)</f>
        <v>0.62239563698509637</v>
      </c>
      <c r="O107" s="16" t="s">
        <v>170</v>
      </c>
      <c r="P107" s="30" t="s">
        <v>314</v>
      </c>
    </row>
    <row r="108" spans="1:16" x14ac:dyDescent="0.2">
      <c r="A108" s="14" t="s">
        <v>22</v>
      </c>
      <c r="B108" s="35" t="s">
        <v>315</v>
      </c>
      <c r="C108" s="5" t="s">
        <v>264</v>
      </c>
      <c r="D108" s="6">
        <v>112483</v>
      </c>
      <c r="E108" s="6">
        <v>99958</v>
      </c>
      <c r="F108" s="7">
        <f>D108-E108</f>
        <v>12525</v>
      </c>
      <c r="G108" s="37">
        <f>(D108-E108)/E108</f>
        <v>0.12530262710338341</v>
      </c>
      <c r="H108" s="8">
        <v>272.16000000000003</v>
      </c>
      <c r="I108" s="9">
        <f>D108/H108</f>
        <v>413.29732510288062</v>
      </c>
      <c r="J108" s="28">
        <v>29794</v>
      </c>
      <c r="K108" s="10">
        <v>23869</v>
      </c>
      <c r="L108" s="11">
        <v>576</v>
      </c>
      <c r="M108" s="12">
        <f>J108-K108</f>
        <v>5925</v>
      </c>
      <c r="N108" s="29">
        <f>J108/(J108+K108)</f>
        <v>0.55520563516762012</v>
      </c>
      <c r="O108" s="16" t="s">
        <v>170</v>
      </c>
      <c r="P108" s="30" t="s">
        <v>314</v>
      </c>
    </row>
    <row r="109" spans="1:16" x14ac:dyDescent="0.2">
      <c r="A109" s="4" t="s">
        <v>52</v>
      </c>
      <c r="B109" s="35" t="s">
        <v>315</v>
      </c>
      <c r="C109" s="5" t="s">
        <v>265</v>
      </c>
      <c r="D109" s="6">
        <v>41799</v>
      </c>
      <c r="E109" s="6">
        <v>32808</v>
      </c>
      <c r="F109" s="7">
        <f>D109-E109</f>
        <v>8991</v>
      </c>
      <c r="G109" s="37">
        <f>(D109-E109)/E109</f>
        <v>0.27404901243599122</v>
      </c>
      <c r="H109" s="8">
        <v>184.29</v>
      </c>
      <c r="I109" s="9">
        <f>D109/H109</f>
        <v>226.81100439524664</v>
      </c>
      <c r="J109" s="28">
        <v>8162</v>
      </c>
      <c r="K109" s="10">
        <v>16595</v>
      </c>
      <c r="L109" s="11">
        <v>411</v>
      </c>
      <c r="M109" s="12">
        <f>J109-K109</f>
        <v>-8433</v>
      </c>
      <c r="N109" s="29">
        <f>J109/(J109+K109)</f>
        <v>0.32968453366724565</v>
      </c>
      <c r="O109" s="13" t="s">
        <v>169</v>
      </c>
      <c r="P109" s="30" t="s">
        <v>314</v>
      </c>
    </row>
    <row r="110" spans="1:16" x14ac:dyDescent="0.2">
      <c r="A110" s="4" t="s">
        <v>108</v>
      </c>
      <c r="B110" s="35" t="s">
        <v>315</v>
      </c>
      <c r="C110" s="5" t="s">
        <v>266</v>
      </c>
      <c r="D110" s="6">
        <v>14825</v>
      </c>
      <c r="E110" s="6">
        <v>14899</v>
      </c>
      <c r="F110" s="7">
        <f>D110-E110</f>
        <v>-74</v>
      </c>
      <c r="G110" s="37">
        <f>(D110-E110)/E110</f>
        <v>-4.966776293710987E-3</v>
      </c>
      <c r="H110" s="8">
        <v>439.01</v>
      </c>
      <c r="I110" s="9">
        <f>D110/H110</f>
        <v>33.769162433657549</v>
      </c>
      <c r="J110" s="28">
        <v>2436</v>
      </c>
      <c r="K110" s="10">
        <v>5593</v>
      </c>
      <c r="L110" s="11">
        <v>102</v>
      </c>
      <c r="M110" s="12">
        <f>J110-K110</f>
        <v>-3157</v>
      </c>
      <c r="N110" s="29">
        <f>J110/(J110+K110)</f>
        <v>0.30340017436791633</v>
      </c>
      <c r="O110" s="13" t="s">
        <v>169</v>
      </c>
      <c r="P110" s="30" t="s">
        <v>314</v>
      </c>
    </row>
    <row r="111" spans="1:16" x14ac:dyDescent="0.2">
      <c r="A111" s="15" t="s">
        <v>12</v>
      </c>
      <c r="B111" s="35" t="s">
        <v>315</v>
      </c>
      <c r="C111" s="5" t="s">
        <v>267</v>
      </c>
      <c r="D111" s="6">
        <v>168661</v>
      </c>
      <c r="E111" s="6">
        <v>142324</v>
      </c>
      <c r="F111" s="7">
        <f>D111-E111</f>
        <v>26337</v>
      </c>
      <c r="G111" s="37">
        <f>(D111-E111)/E111</f>
        <v>0.18504960512633148</v>
      </c>
      <c r="H111" s="8">
        <v>312.22000000000003</v>
      </c>
      <c r="I111" s="9">
        <f>D111/H111</f>
        <v>540.19921849977572</v>
      </c>
      <c r="J111" s="28">
        <v>29704</v>
      </c>
      <c r="K111" s="10">
        <v>54525</v>
      </c>
      <c r="L111" s="11">
        <v>1156</v>
      </c>
      <c r="M111" s="12">
        <f>J111-K111</f>
        <v>-24821</v>
      </c>
      <c r="N111" s="29">
        <f>J111/(J111+K111)</f>
        <v>0.35265763573116149</v>
      </c>
      <c r="O111" s="16" t="s">
        <v>170</v>
      </c>
      <c r="P111" s="30" t="s">
        <v>314</v>
      </c>
    </row>
    <row r="112" spans="1:16" x14ac:dyDescent="0.2">
      <c r="A112" s="4" t="s">
        <v>68</v>
      </c>
      <c r="B112" s="35" t="s">
        <v>315</v>
      </c>
      <c r="C112" s="5" t="s">
        <v>268</v>
      </c>
      <c r="D112" s="6">
        <v>27981</v>
      </c>
      <c r="E112" s="6">
        <v>27695</v>
      </c>
      <c r="F112" s="7">
        <f>D112-E112</f>
        <v>286</v>
      </c>
      <c r="G112" s="37">
        <f>(D112-E112)/E112</f>
        <v>1.0326773785881928E-2</v>
      </c>
      <c r="H112" s="8">
        <v>150.27000000000001</v>
      </c>
      <c r="I112" s="9">
        <f>D112/H112</f>
        <v>186.20483130365341</v>
      </c>
      <c r="J112" s="28">
        <v>5920</v>
      </c>
      <c r="K112" s="10">
        <v>6502</v>
      </c>
      <c r="L112" s="11">
        <v>123</v>
      </c>
      <c r="M112" s="12">
        <f>J112-K112</f>
        <v>-582</v>
      </c>
      <c r="N112" s="29">
        <f>J112/(J112+K112)</f>
        <v>0.47657382064079856</v>
      </c>
      <c r="O112" s="13" t="s">
        <v>169</v>
      </c>
      <c r="P112" s="30" t="s">
        <v>314</v>
      </c>
    </row>
    <row r="113" spans="1:16" x14ac:dyDescent="0.2">
      <c r="A113" s="4" t="s">
        <v>58</v>
      </c>
      <c r="B113" s="35" t="s">
        <v>315</v>
      </c>
      <c r="C113" s="5" t="s">
        <v>109</v>
      </c>
      <c r="D113" s="6">
        <v>33216</v>
      </c>
      <c r="E113" s="6">
        <v>29431</v>
      </c>
      <c r="F113" s="7">
        <f>D113-E113</f>
        <v>3785</v>
      </c>
      <c r="G113" s="37">
        <f>(D113-E113)/E113</f>
        <v>0.1286058917467976</v>
      </c>
      <c r="H113" s="8">
        <v>232.06</v>
      </c>
      <c r="I113" s="9">
        <f>D113/H113</f>
        <v>143.13539601827114</v>
      </c>
      <c r="J113" s="28">
        <v>2808</v>
      </c>
      <c r="K113" s="10">
        <v>14075</v>
      </c>
      <c r="L113" s="11">
        <v>233</v>
      </c>
      <c r="M113" s="12">
        <f>J113-K113</f>
        <v>-11267</v>
      </c>
      <c r="N113" s="29">
        <f>J113/(J113+K113)</f>
        <v>0.16632115145412546</v>
      </c>
      <c r="O113" s="13" t="s">
        <v>169</v>
      </c>
      <c r="P113" s="30" t="s">
        <v>314</v>
      </c>
    </row>
    <row r="114" spans="1:16" x14ac:dyDescent="0.2">
      <c r="A114" s="4" t="s">
        <v>93</v>
      </c>
      <c r="B114" s="32" t="s">
        <v>316</v>
      </c>
      <c r="C114" s="5" t="s">
        <v>269</v>
      </c>
      <c r="D114" s="6">
        <v>19716</v>
      </c>
      <c r="E114" s="6">
        <v>18758</v>
      </c>
      <c r="F114" s="7">
        <f>D114-E114</f>
        <v>958</v>
      </c>
      <c r="G114" s="37">
        <f>(D114-E114)/E114</f>
        <v>5.1071542808401746E-2</v>
      </c>
      <c r="H114" s="8">
        <v>316.49</v>
      </c>
      <c r="I114" s="9">
        <f>D114/H114</f>
        <v>62.295807134506617</v>
      </c>
      <c r="J114" s="28">
        <v>1100</v>
      </c>
      <c r="K114" s="10">
        <v>7899</v>
      </c>
      <c r="L114" s="11">
        <v>49</v>
      </c>
      <c r="M114" s="12">
        <f>J114-K114</f>
        <v>-6799</v>
      </c>
      <c r="N114" s="29">
        <f>J114/(J114+K114)</f>
        <v>0.1222358039782198</v>
      </c>
      <c r="O114" s="13" t="s">
        <v>169</v>
      </c>
      <c r="P114" s="30" t="s">
        <v>314</v>
      </c>
    </row>
    <row r="115" spans="1:16" x14ac:dyDescent="0.2">
      <c r="A115" s="4" t="s">
        <v>96</v>
      </c>
      <c r="B115" s="35" t="s">
        <v>315</v>
      </c>
      <c r="C115" s="5" t="s">
        <v>270</v>
      </c>
      <c r="D115" s="6">
        <v>18889</v>
      </c>
      <c r="E115" s="6">
        <v>17869</v>
      </c>
      <c r="F115" s="7">
        <f>D115-E115</f>
        <v>1020</v>
      </c>
      <c r="G115" s="37">
        <f>(D115-E115)/E115</f>
        <v>5.7082097487268453E-2</v>
      </c>
      <c r="H115" s="8">
        <v>216.09</v>
      </c>
      <c r="I115" s="9">
        <f>D115/H115</f>
        <v>87.412652135684198</v>
      </c>
      <c r="J115" s="28">
        <v>1505</v>
      </c>
      <c r="K115" s="10">
        <v>9127</v>
      </c>
      <c r="L115" s="11">
        <v>88</v>
      </c>
      <c r="M115" s="12">
        <f>J115-K115</f>
        <v>-7622</v>
      </c>
      <c r="N115" s="29">
        <f>J115/(J115+K115)</f>
        <v>0.14155379984951091</v>
      </c>
      <c r="O115" s="13" t="s">
        <v>169</v>
      </c>
      <c r="P115" s="30" t="s">
        <v>314</v>
      </c>
    </row>
    <row r="116" spans="1:16" x14ac:dyDescent="0.2">
      <c r="A116" s="4" t="s">
        <v>51</v>
      </c>
      <c r="B116" s="32" t="s">
        <v>316</v>
      </c>
      <c r="C116" s="5" t="s">
        <v>271</v>
      </c>
      <c r="D116" s="6">
        <v>42853</v>
      </c>
      <c r="E116" s="6">
        <v>41475</v>
      </c>
      <c r="F116" s="7">
        <f>D116-E116</f>
        <v>1378</v>
      </c>
      <c r="G116" s="37">
        <f>(D116-E116)/E116</f>
        <v>3.3224834237492465E-2</v>
      </c>
      <c r="H116" s="8">
        <v>310.33</v>
      </c>
      <c r="I116" s="9">
        <f>D116/H116</f>
        <v>138.08848644990817</v>
      </c>
      <c r="J116" s="28">
        <v>3658</v>
      </c>
      <c r="K116" s="10">
        <v>13589</v>
      </c>
      <c r="L116" s="11">
        <v>152</v>
      </c>
      <c r="M116" s="12">
        <f>J116-K116</f>
        <v>-9931</v>
      </c>
      <c r="N116" s="29">
        <f>J116/(J116+K116)</f>
        <v>0.21209485707659304</v>
      </c>
      <c r="O116" s="13" t="s">
        <v>169</v>
      </c>
      <c r="P116" s="30" t="s">
        <v>314</v>
      </c>
    </row>
    <row r="117" spans="1:16" x14ac:dyDescent="0.2">
      <c r="A117" s="4" t="s">
        <v>125</v>
      </c>
      <c r="B117" s="34" t="s">
        <v>317</v>
      </c>
      <c r="C117" s="5" t="s">
        <v>272</v>
      </c>
      <c r="D117" s="6">
        <v>9855</v>
      </c>
      <c r="E117" s="6">
        <v>12010</v>
      </c>
      <c r="F117" s="7">
        <f>D117-E117</f>
        <v>-2155</v>
      </c>
      <c r="G117" s="37">
        <f>(D117-E117)/E117</f>
        <v>-0.17943380516236471</v>
      </c>
      <c r="H117" s="8">
        <v>249.03</v>
      </c>
      <c r="I117" s="9">
        <f>D117/H117</f>
        <v>39.57354535598121</v>
      </c>
      <c r="J117" s="28">
        <v>1217</v>
      </c>
      <c r="K117" s="10">
        <v>2805</v>
      </c>
      <c r="L117" s="11">
        <v>37</v>
      </c>
      <c r="M117" s="12">
        <f>J117-K117</f>
        <v>-1588</v>
      </c>
      <c r="N117" s="29">
        <f>J117/(J117+K117)</f>
        <v>0.30258577821979116</v>
      </c>
      <c r="O117" s="13" t="s">
        <v>169</v>
      </c>
      <c r="P117" s="30" t="s">
        <v>314</v>
      </c>
    </row>
    <row r="118" spans="1:16" x14ac:dyDescent="0.2">
      <c r="A118" s="4" t="s">
        <v>84</v>
      </c>
      <c r="B118" s="34" t="s">
        <v>317</v>
      </c>
      <c r="C118" s="5" t="s">
        <v>273</v>
      </c>
      <c r="D118" s="6">
        <v>22047</v>
      </c>
      <c r="E118" s="6">
        <v>21218</v>
      </c>
      <c r="F118" s="7">
        <f>D118-E118</f>
        <v>829</v>
      </c>
      <c r="G118" s="37">
        <f>(D118-E118)/E118</f>
        <v>3.9070600433594116E-2</v>
      </c>
      <c r="H118" s="8">
        <v>344.64</v>
      </c>
      <c r="I118" s="9">
        <f>D118/H118</f>
        <v>63.971100278551532</v>
      </c>
      <c r="J118" s="28">
        <v>3448</v>
      </c>
      <c r="K118" s="10">
        <v>8291</v>
      </c>
      <c r="L118" s="11">
        <v>116</v>
      </c>
      <c r="M118" s="12">
        <f>J118-K118</f>
        <v>-4843</v>
      </c>
      <c r="N118" s="29">
        <f>J118/(J118+K118)</f>
        <v>0.29372178209387512</v>
      </c>
      <c r="O118" s="13" t="s">
        <v>169</v>
      </c>
      <c r="P118" s="30" t="s">
        <v>314</v>
      </c>
    </row>
    <row r="119" spans="1:16" x14ac:dyDescent="0.2">
      <c r="A119" s="4" t="s">
        <v>160</v>
      </c>
      <c r="B119" s="32" t="s">
        <v>316</v>
      </c>
      <c r="C119" s="5" t="s">
        <v>274</v>
      </c>
      <c r="D119" s="6">
        <v>2235</v>
      </c>
      <c r="E119" s="6">
        <v>2513</v>
      </c>
      <c r="F119" s="7">
        <f>D119-E119</f>
        <v>-278</v>
      </c>
      <c r="G119" s="37">
        <f>(D119-E119)/E119</f>
        <v>-0.11062475129327497</v>
      </c>
      <c r="H119" s="8">
        <v>151.24</v>
      </c>
      <c r="I119" s="9">
        <f>D119/H119</f>
        <v>14.777836551176936</v>
      </c>
      <c r="J119" s="28">
        <v>497</v>
      </c>
      <c r="K119" s="10">
        <v>604</v>
      </c>
      <c r="L119" s="11">
        <v>5</v>
      </c>
      <c r="M119" s="12">
        <f>J119-K119</f>
        <v>-107</v>
      </c>
      <c r="N119" s="29">
        <f>J119/(J119+K119)</f>
        <v>0.45140781108083561</v>
      </c>
      <c r="O119" s="13" t="s">
        <v>169</v>
      </c>
    </row>
    <row r="120" spans="1:16" x14ac:dyDescent="0.2">
      <c r="A120" s="4" t="s">
        <v>103</v>
      </c>
      <c r="B120" s="34" t="s">
        <v>317</v>
      </c>
      <c r="C120" s="5" t="s">
        <v>4</v>
      </c>
      <c r="D120" s="6">
        <v>16883</v>
      </c>
      <c r="E120" s="6">
        <v>16276</v>
      </c>
      <c r="F120" s="7">
        <f>D120-E120</f>
        <v>607</v>
      </c>
      <c r="G120" s="37">
        <f>(D120-E120)/E120</f>
        <v>3.7294175473089212E-2</v>
      </c>
      <c r="H120" s="8">
        <v>369.99</v>
      </c>
      <c r="I120" s="9">
        <f>D120/H120</f>
        <v>45.630962998999969</v>
      </c>
      <c r="J120" s="28">
        <v>1984</v>
      </c>
      <c r="K120" s="10">
        <v>7474</v>
      </c>
      <c r="L120" s="11">
        <v>110</v>
      </c>
      <c r="M120" s="12">
        <f>J120-K120</f>
        <v>-5490</v>
      </c>
      <c r="N120" s="29">
        <f>J120/(J120+K120)</f>
        <v>0.2097695072954113</v>
      </c>
      <c r="O120" s="13" t="s">
        <v>169</v>
      </c>
      <c r="P120" s="30" t="s">
        <v>314</v>
      </c>
    </row>
    <row r="121" spans="1:16" x14ac:dyDescent="0.2">
      <c r="A121" s="14" t="s">
        <v>147</v>
      </c>
      <c r="B121" s="34" t="s">
        <v>317</v>
      </c>
      <c r="C121" s="5" t="s">
        <v>275</v>
      </c>
      <c r="D121" s="6">
        <v>6425</v>
      </c>
      <c r="E121" s="6">
        <v>7719</v>
      </c>
      <c r="F121" s="7">
        <f>D121-E121</f>
        <v>-1294</v>
      </c>
      <c r="G121" s="37">
        <f>(D121-E121)/E121</f>
        <v>-0.16763829511594766</v>
      </c>
      <c r="H121" s="8">
        <v>428.24</v>
      </c>
      <c r="I121" s="9">
        <f>D121/H121</f>
        <v>15.003269194844012</v>
      </c>
      <c r="J121" s="28">
        <v>1671</v>
      </c>
      <c r="K121" s="10">
        <v>1391</v>
      </c>
      <c r="L121" s="11">
        <v>12</v>
      </c>
      <c r="M121" s="12">
        <f>J121-K121</f>
        <v>280</v>
      </c>
      <c r="N121" s="29">
        <f>J121/(J121+K121)</f>
        <v>0.54572175048987592</v>
      </c>
      <c r="O121" s="13" t="s">
        <v>169</v>
      </c>
      <c r="P121" s="30" t="s">
        <v>314</v>
      </c>
    </row>
    <row r="122" spans="1:16" x14ac:dyDescent="0.2">
      <c r="A122" s="14" t="s">
        <v>10</v>
      </c>
      <c r="B122" s="35" t="s">
        <v>315</v>
      </c>
      <c r="C122" s="5" t="s">
        <v>276</v>
      </c>
      <c r="D122" s="6">
        <v>206607</v>
      </c>
      <c r="E122" s="6">
        <v>200549</v>
      </c>
      <c r="F122" s="7">
        <f>D122-E122</f>
        <v>6058</v>
      </c>
      <c r="G122" s="37">
        <f>(D122-E122)/E122</f>
        <v>3.0207081561114742E-2</v>
      </c>
      <c r="H122" s="8">
        <v>324.33</v>
      </c>
      <c r="I122" s="9">
        <f>D122/H122</f>
        <v>637.02710202571461</v>
      </c>
      <c r="J122" s="28">
        <v>59124</v>
      </c>
      <c r="K122" s="10">
        <v>26781</v>
      </c>
      <c r="L122" s="11">
        <v>1111</v>
      </c>
      <c r="M122" s="12">
        <f>J122-K122</f>
        <v>32343</v>
      </c>
      <c r="N122" s="29">
        <f>J122/(J122+K122)</f>
        <v>0.68824864676095687</v>
      </c>
      <c r="O122" s="16" t="s">
        <v>170</v>
      </c>
      <c r="P122" s="30" t="s">
        <v>314</v>
      </c>
    </row>
    <row r="123" spans="1:16" x14ac:dyDescent="0.2">
      <c r="A123" s="14" t="s">
        <v>27</v>
      </c>
      <c r="B123" s="35" t="s">
        <v>315</v>
      </c>
      <c r="C123" s="5" t="s">
        <v>277</v>
      </c>
      <c r="D123" s="6">
        <v>93570</v>
      </c>
      <c r="E123" s="6">
        <v>85215</v>
      </c>
      <c r="F123" s="7">
        <f>D123-E123</f>
        <v>8355</v>
      </c>
      <c r="G123" s="37">
        <f>(D123-E123)/E123</f>
        <v>9.8046118641084312E-2</v>
      </c>
      <c r="H123" s="8">
        <v>129.79</v>
      </c>
      <c r="I123" s="9">
        <f>D123/H123</f>
        <v>720.93381616457361</v>
      </c>
      <c r="J123" s="28">
        <v>31244</v>
      </c>
      <c r="K123" s="10">
        <v>13012</v>
      </c>
      <c r="L123" s="11">
        <v>430</v>
      </c>
      <c r="M123" s="12">
        <f>J123-K123</f>
        <v>18232</v>
      </c>
      <c r="N123" s="29">
        <f>J123/(J123+K123)</f>
        <v>0.70598336948662332</v>
      </c>
      <c r="O123" s="16" t="s">
        <v>170</v>
      </c>
      <c r="P123" s="30" t="s">
        <v>314</v>
      </c>
    </row>
    <row r="124" spans="1:16" x14ac:dyDescent="0.2">
      <c r="A124" s="4" t="s">
        <v>154</v>
      </c>
      <c r="B124" s="32" t="s">
        <v>316</v>
      </c>
      <c r="C124" s="5" t="s">
        <v>278</v>
      </c>
      <c r="D124" s="6">
        <v>4547</v>
      </c>
      <c r="E124" s="6">
        <v>5010</v>
      </c>
      <c r="F124" s="7">
        <f>D124-E124</f>
        <v>-463</v>
      </c>
      <c r="G124" s="37">
        <f>(D124-E124)/E124</f>
        <v>-9.2415169660678642E-2</v>
      </c>
      <c r="H124" s="8">
        <v>166.91</v>
      </c>
      <c r="I124" s="9">
        <f>D124/H124</f>
        <v>27.242226349529687</v>
      </c>
      <c r="J124" s="28">
        <v>462</v>
      </c>
      <c r="K124" s="10">
        <v>1800</v>
      </c>
      <c r="L124" s="11">
        <v>13</v>
      </c>
      <c r="M124" s="12">
        <f>J124-K124</f>
        <v>-1338</v>
      </c>
      <c r="N124" s="29">
        <f>J124/(J124+K124)</f>
        <v>0.20424403183023873</v>
      </c>
      <c r="O124" s="13" t="s">
        <v>169</v>
      </c>
    </row>
    <row r="125" spans="1:16" x14ac:dyDescent="0.2">
      <c r="A125" s="4" t="s">
        <v>110</v>
      </c>
      <c r="B125" s="34" t="s">
        <v>317</v>
      </c>
      <c r="C125" s="5" t="s">
        <v>279</v>
      </c>
      <c r="D125" s="6">
        <v>14067</v>
      </c>
      <c r="E125" s="6">
        <v>14593</v>
      </c>
      <c r="F125" s="7">
        <f>D125-E125</f>
        <v>-526</v>
      </c>
      <c r="G125" s="37">
        <f>(D125-E125)/E125</f>
        <v>-3.6044678955663677E-2</v>
      </c>
      <c r="H125" s="8">
        <v>645.1</v>
      </c>
      <c r="I125" s="9">
        <f>D125/H125</f>
        <v>21.805921562548441</v>
      </c>
      <c r="J125" s="28">
        <v>2661</v>
      </c>
      <c r="K125" s="10">
        <v>3916</v>
      </c>
      <c r="L125" s="11">
        <v>51</v>
      </c>
      <c r="M125" s="12">
        <f>J125-K125</f>
        <v>-1255</v>
      </c>
      <c r="N125" s="29">
        <f>J125/(J125+K125)</f>
        <v>0.40459175916071155</v>
      </c>
      <c r="O125" s="13" t="s">
        <v>169</v>
      </c>
      <c r="P125" s="30" t="s">
        <v>314</v>
      </c>
    </row>
    <row r="126" spans="1:16" x14ac:dyDescent="0.2">
      <c r="A126" s="4" t="s">
        <v>131</v>
      </c>
      <c r="B126" s="34" t="s">
        <v>317</v>
      </c>
      <c r="C126" s="5" t="s">
        <v>280</v>
      </c>
      <c r="D126" s="6">
        <v>9147</v>
      </c>
      <c r="E126" s="6">
        <v>8729</v>
      </c>
      <c r="F126" s="7">
        <f>D126-E126</f>
        <v>418</v>
      </c>
      <c r="G126" s="37">
        <f>(D126-E126)/E126</f>
        <v>4.7886355825409552E-2</v>
      </c>
      <c r="H126" s="8">
        <v>235.23</v>
      </c>
      <c r="I126" s="9">
        <f>D126/H126</f>
        <v>38.885346256854994</v>
      </c>
      <c r="J126" s="28">
        <v>1254</v>
      </c>
      <c r="K126" s="10">
        <v>2611</v>
      </c>
      <c r="L126" s="11">
        <v>19</v>
      </c>
      <c r="M126" s="12">
        <f>J126-K126</f>
        <v>-1357</v>
      </c>
      <c r="N126" s="29">
        <f>J126/(J126+K126)</f>
        <v>0.32445019404915915</v>
      </c>
      <c r="O126" s="13" t="s">
        <v>169</v>
      </c>
    </row>
    <row r="127" spans="1:16" x14ac:dyDescent="0.2">
      <c r="A127" s="15" t="s">
        <v>36</v>
      </c>
      <c r="B127" s="35" t="s">
        <v>315</v>
      </c>
      <c r="C127" s="5" t="s">
        <v>281</v>
      </c>
      <c r="D127" s="6">
        <v>67306</v>
      </c>
      <c r="E127" s="6">
        <v>64073</v>
      </c>
      <c r="F127" s="7">
        <f>D127-E127</f>
        <v>3233</v>
      </c>
      <c r="G127" s="37">
        <f>(D127-E127)/E127</f>
        <v>5.045807126246625E-2</v>
      </c>
      <c r="H127" s="8">
        <v>196.47</v>
      </c>
      <c r="I127" s="9">
        <f>D127/H127</f>
        <v>342.57647477986461</v>
      </c>
      <c r="J127" s="28">
        <v>11784</v>
      </c>
      <c r="K127" s="10">
        <v>18057</v>
      </c>
      <c r="L127" s="11">
        <v>275</v>
      </c>
      <c r="M127" s="12">
        <f>J127-K127</f>
        <v>-6273</v>
      </c>
      <c r="N127" s="29">
        <f>J127/(J127+K127)</f>
        <v>0.39489293254247509</v>
      </c>
      <c r="O127" s="16" t="s">
        <v>170</v>
      </c>
      <c r="P127" s="30" t="s">
        <v>314</v>
      </c>
    </row>
    <row r="128" spans="1:16" x14ac:dyDescent="0.2">
      <c r="A128" s="4" t="s">
        <v>73</v>
      </c>
      <c r="B128" s="32" t="s">
        <v>316</v>
      </c>
      <c r="C128" s="5" t="s">
        <v>282</v>
      </c>
      <c r="D128" s="6">
        <v>26784</v>
      </c>
      <c r="E128" s="6">
        <v>26175</v>
      </c>
      <c r="F128" s="7">
        <f>D128-E128</f>
        <v>609</v>
      </c>
      <c r="G128" s="37">
        <f>(D128-E128)/E128</f>
        <v>2.326647564469914E-2</v>
      </c>
      <c r="H128" s="8">
        <v>179.13</v>
      </c>
      <c r="I128" s="9">
        <f>D128/H128</f>
        <v>149.5226930162452</v>
      </c>
      <c r="J128" s="28">
        <v>2385</v>
      </c>
      <c r="K128" s="10">
        <v>9368</v>
      </c>
      <c r="L128" s="11">
        <v>132</v>
      </c>
      <c r="M128" s="12">
        <f>J128-K128</f>
        <v>-6983</v>
      </c>
      <c r="N128" s="29">
        <f>J128/(J128+K128)</f>
        <v>0.20292691227771634</v>
      </c>
      <c r="O128" s="13" t="s">
        <v>169</v>
      </c>
      <c r="P128" s="30" t="s">
        <v>314</v>
      </c>
    </row>
    <row r="129" spans="1:16" x14ac:dyDescent="0.2">
      <c r="A129" s="14" t="s">
        <v>152</v>
      </c>
      <c r="B129" s="35" t="s">
        <v>315</v>
      </c>
      <c r="C129" s="5" t="s">
        <v>57</v>
      </c>
      <c r="D129" s="6">
        <v>5314</v>
      </c>
      <c r="E129" s="6">
        <v>6058</v>
      </c>
      <c r="F129" s="7">
        <f>D129-E129</f>
        <v>-744</v>
      </c>
      <c r="G129" s="37">
        <f>(D129-E129)/E129</f>
        <v>-0.12281280950808848</v>
      </c>
      <c r="H129" s="8">
        <v>458.73</v>
      </c>
      <c r="I129" s="9">
        <f>D129/H129</f>
        <v>11.584156257493515</v>
      </c>
      <c r="J129" s="28">
        <v>1182</v>
      </c>
      <c r="K129" s="10">
        <v>801</v>
      </c>
      <c r="L129" s="11">
        <v>7</v>
      </c>
      <c r="M129" s="12">
        <f>J129-K129</f>
        <v>381</v>
      </c>
      <c r="N129" s="29">
        <f>J129/(J129+K129)</f>
        <v>0.59606656580937978</v>
      </c>
      <c r="O129" s="13" t="s">
        <v>169</v>
      </c>
    </row>
    <row r="130" spans="1:16" x14ac:dyDescent="0.2">
      <c r="A130" s="14" t="s">
        <v>64</v>
      </c>
      <c r="B130" s="32" t="s">
        <v>316</v>
      </c>
      <c r="C130" s="5" t="s">
        <v>283</v>
      </c>
      <c r="D130" s="6">
        <v>29616</v>
      </c>
      <c r="E130" s="6">
        <v>32819</v>
      </c>
      <c r="F130" s="7">
        <f>D130-E130</f>
        <v>-3203</v>
      </c>
      <c r="G130" s="37">
        <f>(D130-E130)/E130</f>
        <v>-9.7595904811237394E-2</v>
      </c>
      <c r="H130" s="8">
        <v>482.7</v>
      </c>
      <c r="I130" s="9">
        <f>D130/H130</f>
        <v>61.354878806712243</v>
      </c>
      <c r="J130" s="28">
        <v>6318</v>
      </c>
      <c r="K130" s="10">
        <v>5732</v>
      </c>
      <c r="L130" s="11">
        <v>100</v>
      </c>
      <c r="M130" s="12">
        <f>J130-K130</f>
        <v>586</v>
      </c>
      <c r="N130" s="29">
        <f>J130/(J130+K130)</f>
        <v>0.52431535269709539</v>
      </c>
      <c r="O130" s="13" t="s">
        <v>169</v>
      </c>
      <c r="P130" s="30" t="s">
        <v>314</v>
      </c>
    </row>
    <row r="131" spans="1:16" x14ac:dyDescent="0.2">
      <c r="A131" s="14" t="s">
        <v>150</v>
      </c>
      <c r="B131" s="35" t="s">
        <v>315</v>
      </c>
      <c r="C131" s="5" t="s">
        <v>284</v>
      </c>
      <c r="D131" s="6">
        <v>5733</v>
      </c>
      <c r="E131" s="6">
        <v>6865</v>
      </c>
      <c r="F131" s="7">
        <f>D131-E131</f>
        <v>-1132</v>
      </c>
      <c r="G131" s="37">
        <f>(D131-E131)/E131</f>
        <v>-0.16489439184268026</v>
      </c>
      <c r="H131" s="8">
        <v>391.39</v>
      </c>
      <c r="I131" s="9">
        <f>D131/H131</f>
        <v>14.647793760699047</v>
      </c>
      <c r="J131" s="28">
        <v>2114</v>
      </c>
      <c r="K131" s="10">
        <v>1392</v>
      </c>
      <c r="L131" s="11">
        <v>16</v>
      </c>
      <c r="M131" s="12">
        <f>J131-K131</f>
        <v>722</v>
      </c>
      <c r="N131" s="29">
        <f>J131/(J131+K131)</f>
        <v>0.60296634341129496</v>
      </c>
      <c r="O131" s="13" t="s">
        <v>169</v>
      </c>
    </row>
    <row r="132" spans="1:16" x14ac:dyDescent="0.2">
      <c r="A132" s="14" t="s">
        <v>161</v>
      </c>
      <c r="B132" s="34" t="s">
        <v>317</v>
      </c>
      <c r="C132" s="5" t="s">
        <v>285</v>
      </c>
      <c r="D132" s="6">
        <v>1559</v>
      </c>
      <c r="E132" s="6">
        <v>1717</v>
      </c>
      <c r="F132" s="7">
        <f>D132-E132</f>
        <v>-158</v>
      </c>
      <c r="G132" s="37">
        <f>(D132-E132)/E132</f>
        <v>-9.2020966802562609E-2</v>
      </c>
      <c r="H132" s="8">
        <v>194.61</v>
      </c>
      <c r="I132" s="9">
        <f>D132/H132</f>
        <v>8.010893582035866</v>
      </c>
      <c r="J132" s="28">
        <v>561</v>
      </c>
      <c r="K132" s="10">
        <v>360</v>
      </c>
      <c r="L132" s="11">
        <v>7</v>
      </c>
      <c r="M132" s="12">
        <f>J132-K132</f>
        <v>201</v>
      </c>
      <c r="N132" s="29">
        <f>J132/(J132+K132)</f>
        <v>0.60912052117263848</v>
      </c>
      <c r="O132" s="13" t="s">
        <v>169</v>
      </c>
    </row>
    <row r="133" spans="1:16" x14ac:dyDescent="0.2">
      <c r="A133" s="4" t="s">
        <v>82</v>
      </c>
      <c r="B133" s="34" t="s">
        <v>317</v>
      </c>
      <c r="C133" s="5" t="s">
        <v>286</v>
      </c>
      <c r="D133" s="6">
        <v>22842</v>
      </c>
      <c r="E133" s="6">
        <v>25520</v>
      </c>
      <c r="F133" s="7">
        <f>D133-E133</f>
        <v>-2678</v>
      </c>
      <c r="G133" s="37">
        <f>(D133-E133)/E133</f>
        <v>-0.1049373040752351</v>
      </c>
      <c r="H133" s="8">
        <v>479.4</v>
      </c>
      <c r="I133" s="9">
        <f>D133/H133</f>
        <v>47.647058823529413</v>
      </c>
      <c r="J133" s="28">
        <v>2061</v>
      </c>
      <c r="K133" s="10">
        <v>6053</v>
      </c>
      <c r="L133" s="11">
        <v>69</v>
      </c>
      <c r="M133" s="12">
        <f>J133-K133</f>
        <v>-3992</v>
      </c>
      <c r="N133" s="29">
        <f>J133/(J133+K133)</f>
        <v>0.25400542272615234</v>
      </c>
      <c r="O133" s="13" t="s">
        <v>169</v>
      </c>
    </row>
    <row r="134" spans="1:16" x14ac:dyDescent="0.2">
      <c r="A134" s="4" t="s">
        <v>140</v>
      </c>
      <c r="B134" s="34" t="s">
        <v>317</v>
      </c>
      <c r="C134" s="5" t="s">
        <v>287</v>
      </c>
      <c r="D134" s="6">
        <v>7816</v>
      </c>
      <c r="E134" s="6">
        <v>8906</v>
      </c>
      <c r="F134" s="7">
        <f>D134-E134</f>
        <v>-1090</v>
      </c>
      <c r="G134" s="37">
        <f>(D134-E134)/E134</f>
        <v>-0.12238940040422187</v>
      </c>
      <c r="H134" s="8">
        <v>376.69</v>
      </c>
      <c r="I134" s="9">
        <f>D134/H134</f>
        <v>20.749157131859089</v>
      </c>
      <c r="J134" s="28">
        <v>1387</v>
      </c>
      <c r="K134" s="10">
        <v>2418</v>
      </c>
      <c r="L134" s="11">
        <v>34</v>
      </c>
      <c r="M134" s="12">
        <f>J134-K134</f>
        <v>-1031</v>
      </c>
      <c r="N134" s="29">
        <f>J134/(J134+K134)</f>
        <v>0.3645203679369251</v>
      </c>
      <c r="O134" s="13" t="s">
        <v>169</v>
      </c>
    </row>
    <row r="135" spans="1:16" x14ac:dyDescent="0.2">
      <c r="A135" s="4" t="s">
        <v>114</v>
      </c>
      <c r="B135" s="34" t="s">
        <v>317</v>
      </c>
      <c r="C135" s="5" t="s">
        <v>288</v>
      </c>
      <c r="D135" s="6">
        <v>12477</v>
      </c>
      <c r="E135" s="6">
        <v>16500</v>
      </c>
      <c r="F135" s="7">
        <f>D135-E135</f>
        <v>-4023</v>
      </c>
      <c r="G135" s="37">
        <f>(D135-E135)/E135</f>
        <v>-0.24381818181818182</v>
      </c>
      <c r="H135" s="8">
        <v>437.3</v>
      </c>
      <c r="I135" s="9">
        <f>D135/H135</f>
        <v>28.531900297278757</v>
      </c>
      <c r="J135" s="28">
        <v>1487</v>
      </c>
      <c r="K135" s="10">
        <v>2825</v>
      </c>
      <c r="L135" s="11">
        <v>21</v>
      </c>
      <c r="M135" s="12">
        <f>J135-K135</f>
        <v>-1338</v>
      </c>
      <c r="N135" s="29">
        <f>J135/(J135+K135)</f>
        <v>0.34485157699443414</v>
      </c>
      <c r="O135" s="13" t="s">
        <v>169</v>
      </c>
    </row>
    <row r="136" spans="1:16" x14ac:dyDescent="0.2">
      <c r="A136" s="14" t="s">
        <v>130</v>
      </c>
      <c r="B136" s="35" t="s">
        <v>315</v>
      </c>
      <c r="C136" s="5" t="s">
        <v>72</v>
      </c>
      <c r="D136" s="6">
        <v>9185</v>
      </c>
      <c r="E136" s="6">
        <v>9315</v>
      </c>
      <c r="F136" s="7">
        <f>D136-E136</f>
        <v>-130</v>
      </c>
      <c r="G136" s="37">
        <f>(D136-E136)/E136</f>
        <v>-1.3955984970477724E-2</v>
      </c>
      <c r="H136" s="8">
        <v>335.44</v>
      </c>
      <c r="I136" s="9">
        <f>D136/H136</f>
        <v>27.38194610064393</v>
      </c>
      <c r="J136" s="28">
        <v>2376</v>
      </c>
      <c r="K136" s="10">
        <v>2004</v>
      </c>
      <c r="L136" s="11">
        <v>36</v>
      </c>
      <c r="M136" s="12">
        <f>J136-K136</f>
        <v>372</v>
      </c>
      <c r="N136" s="29">
        <f>J136/(J136+K136)</f>
        <v>0.54246575342465753</v>
      </c>
      <c r="O136" s="13" t="s">
        <v>169</v>
      </c>
    </row>
    <row r="137" spans="1:16" x14ac:dyDescent="0.2">
      <c r="A137" s="4" t="s">
        <v>44</v>
      </c>
      <c r="B137" s="32" t="s">
        <v>316</v>
      </c>
      <c r="C137" s="5" t="s">
        <v>289</v>
      </c>
      <c r="D137" s="6">
        <v>45798</v>
      </c>
      <c r="E137" s="6">
        <v>44720</v>
      </c>
      <c r="F137" s="7">
        <f>D137-E137</f>
        <v>1078</v>
      </c>
      <c r="G137" s="37">
        <f>(D137-E137)/E137</f>
        <v>2.4105545617173523E-2</v>
      </c>
      <c r="H137" s="8">
        <v>544.6</v>
      </c>
      <c r="I137" s="9">
        <f>D137/H137</f>
        <v>84.094748439221448</v>
      </c>
      <c r="J137" s="28">
        <v>8708</v>
      </c>
      <c r="K137" s="10">
        <v>12954</v>
      </c>
      <c r="L137" s="11">
        <v>191</v>
      </c>
      <c r="M137" s="12">
        <f>J137-K137</f>
        <v>-4246</v>
      </c>
      <c r="N137" s="29">
        <f>J137/(J137+K137)</f>
        <v>0.40199427569014867</v>
      </c>
      <c r="O137" s="13" t="s">
        <v>169</v>
      </c>
      <c r="P137" s="30" t="s">
        <v>314</v>
      </c>
    </row>
    <row r="138" spans="1:16" x14ac:dyDescent="0.2">
      <c r="A138" s="4" t="s">
        <v>53</v>
      </c>
      <c r="B138" s="32" t="s">
        <v>316</v>
      </c>
      <c r="C138" s="5" t="s">
        <v>290</v>
      </c>
      <c r="D138" s="6">
        <v>41344</v>
      </c>
      <c r="E138" s="6">
        <v>40118</v>
      </c>
      <c r="F138" s="7">
        <f>D138-E138</f>
        <v>1226</v>
      </c>
      <c r="G138" s="37">
        <f>(D138-E138)/E138</f>
        <v>3.0559848447081112E-2</v>
      </c>
      <c r="H138" s="8">
        <v>258.91000000000003</v>
      </c>
      <c r="I138" s="9">
        <f>D138/H138</f>
        <v>159.68483256730136</v>
      </c>
      <c r="J138" s="28">
        <v>5322</v>
      </c>
      <c r="K138" s="10">
        <v>10784</v>
      </c>
      <c r="L138" s="11">
        <v>177</v>
      </c>
      <c r="M138" s="12">
        <f>J138-K138</f>
        <v>-5462</v>
      </c>
      <c r="N138" s="29">
        <f>J138/(J138+K138)</f>
        <v>0.33043586241152367</v>
      </c>
      <c r="O138" s="13" t="s">
        <v>169</v>
      </c>
      <c r="P138" s="30" t="s">
        <v>314</v>
      </c>
    </row>
    <row r="139" spans="1:16" x14ac:dyDescent="0.2">
      <c r="A139" s="4" t="s">
        <v>71</v>
      </c>
      <c r="B139" s="32" t="s">
        <v>316</v>
      </c>
      <c r="C139" s="5" t="s">
        <v>291</v>
      </c>
      <c r="D139" s="6">
        <v>27030</v>
      </c>
      <c r="E139" s="6">
        <v>27223</v>
      </c>
      <c r="F139" s="7">
        <f>D139-E139</f>
        <v>-193</v>
      </c>
      <c r="G139" s="37">
        <f>(D139-E139)/E139</f>
        <v>-7.0895933585571023E-3</v>
      </c>
      <c r="H139" s="8">
        <v>364</v>
      </c>
      <c r="I139" s="9">
        <f>D139/H139</f>
        <v>74.258241758241752</v>
      </c>
      <c r="J139" s="28">
        <v>2939</v>
      </c>
      <c r="K139" s="10">
        <v>7872</v>
      </c>
      <c r="L139" s="11">
        <v>103</v>
      </c>
      <c r="M139" s="12">
        <f>J139-K139</f>
        <v>-4933</v>
      </c>
      <c r="N139" s="29">
        <f>J139/(J139+K139)</f>
        <v>0.27185274257700492</v>
      </c>
      <c r="O139" s="13" t="s">
        <v>169</v>
      </c>
      <c r="P139" s="30" t="s">
        <v>314</v>
      </c>
    </row>
    <row r="140" spans="1:16" x14ac:dyDescent="0.2">
      <c r="A140" s="4" t="s">
        <v>113</v>
      </c>
      <c r="B140" s="34" t="s">
        <v>317</v>
      </c>
      <c r="C140" s="5" t="s">
        <v>292</v>
      </c>
      <c r="D140" s="6">
        <v>12493</v>
      </c>
      <c r="E140" s="6">
        <v>10471</v>
      </c>
      <c r="F140" s="7">
        <f>D140-E140</f>
        <v>2022</v>
      </c>
      <c r="G140" s="37">
        <f>(D140-E140)/E140</f>
        <v>0.19310476554292808</v>
      </c>
      <c r="H140" s="8">
        <v>166.56</v>
      </c>
      <c r="I140" s="9">
        <f>D140/H140</f>
        <v>75.00600384245918</v>
      </c>
      <c r="J140" s="28">
        <v>1550</v>
      </c>
      <c r="K140" s="10">
        <v>6384</v>
      </c>
      <c r="L140" s="11">
        <v>45</v>
      </c>
      <c r="M140" s="12">
        <f>J140-K140</f>
        <v>-4834</v>
      </c>
      <c r="N140" s="29">
        <f>J140/(J140+K140)</f>
        <v>0.19536173430804135</v>
      </c>
      <c r="O140" s="13" t="s">
        <v>169</v>
      </c>
      <c r="P140" s="30" t="s">
        <v>314</v>
      </c>
    </row>
    <row r="141" spans="1:16" x14ac:dyDescent="0.2">
      <c r="A141" s="4" t="s">
        <v>148</v>
      </c>
      <c r="B141" s="32" t="s">
        <v>316</v>
      </c>
      <c r="C141" s="5" t="s">
        <v>293</v>
      </c>
      <c r="D141" s="6">
        <v>6406</v>
      </c>
      <c r="E141" s="6">
        <v>6885</v>
      </c>
      <c r="F141" s="7">
        <f>D141-E141</f>
        <v>-479</v>
      </c>
      <c r="G141" s="37">
        <f>(D141-E141)/E141</f>
        <v>-6.9571532316630352E-2</v>
      </c>
      <c r="H141" s="8">
        <v>199.44</v>
      </c>
      <c r="I141" s="9">
        <f>D141/H141</f>
        <v>32.119935820296831</v>
      </c>
      <c r="J141" s="28">
        <v>952</v>
      </c>
      <c r="K141" s="10">
        <v>2101</v>
      </c>
      <c r="L141" s="11">
        <v>24</v>
      </c>
      <c r="M141" s="12">
        <f>J141-K141</f>
        <v>-1149</v>
      </c>
      <c r="N141" s="29">
        <f>J141/(J141+K141)</f>
        <v>0.31182443498198492</v>
      </c>
      <c r="O141" s="13" t="s">
        <v>169</v>
      </c>
    </row>
    <row r="142" spans="1:16" x14ac:dyDescent="0.2">
      <c r="A142" s="15" t="s">
        <v>33</v>
      </c>
      <c r="B142" s="32" t="s">
        <v>316</v>
      </c>
      <c r="C142" s="5" t="s">
        <v>294</v>
      </c>
      <c r="D142" s="6">
        <v>69426</v>
      </c>
      <c r="E142" s="6">
        <v>67044</v>
      </c>
      <c r="F142" s="7">
        <f>D142-E142</f>
        <v>2382</v>
      </c>
      <c r="G142" s="37">
        <f>(D142-E142)/E142</f>
        <v>3.5528906389833539E-2</v>
      </c>
      <c r="H142" s="8">
        <v>413.99</v>
      </c>
      <c r="I142" s="9">
        <f>D142/H142</f>
        <v>167.69970289137419</v>
      </c>
      <c r="J142" s="28">
        <v>11578</v>
      </c>
      <c r="K142" s="10">
        <v>18143</v>
      </c>
      <c r="L142" s="11">
        <v>328</v>
      </c>
      <c r="M142" s="12">
        <f>J142-K142</f>
        <v>-6565</v>
      </c>
      <c r="N142" s="29">
        <f>J142/(J142+K142)</f>
        <v>0.38955620604959457</v>
      </c>
      <c r="O142" s="16" t="s">
        <v>170</v>
      </c>
      <c r="P142" s="30" t="s">
        <v>314</v>
      </c>
    </row>
    <row r="143" spans="1:16" x14ac:dyDescent="0.2">
      <c r="A143" s="4" t="s">
        <v>132</v>
      </c>
      <c r="B143" s="34" t="s">
        <v>317</v>
      </c>
      <c r="C143" s="5" t="s">
        <v>295</v>
      </c>
      <c r="D143" s="6">
        <v>9006</v>
      </c>
      <c r="E143" s="6">
        <v>8930</v>
      </c>
      <c r="F143" s="7">
        <f>D143-E143</f>
        <v>76</v>
      </c>
      <c r="G143" s="37">
        <f>(D143-E143)/E143</f>
        <v>8.5106382978723406E-3</v>
      </c>
      <c r="H143" s="8">
        <v>285.39</v>
      </c>
      <c r="I143" s="9">
        <f>D143/H143</f>
        <v>31.556816987280566</v>
      </c>
      <c r="J143" s="28">
        <v>1410</v>
      </c>
      <c r="K143" s="10">
        <v>2349</v>
      </c>
      <c r="L143" s="11">
        <v>33</v>
      </c>
      <c r="M143" s="12">
        <f>J143-K143</f>
        <v>-939</v>
      </c>
      <c r="N143" s="29">
        <f>J143/(J143+K143)</f>
        <v>0.37509976057462091</v>
      </c>
      <c r="O143" s="13" t="s">
        <v>169</v>
      </c>
    </row>
    <row r="144" spans="1:16" x14ac:dyDescent="0.2">
      <c r="A144" s="4" t="s">
        <v>139</v>
      </c>
      <c r="B144" s="35" t="s">
        <v>315</v>
      </c>
      <c r="C144" s="5" t="s">
        <v>296</v>
      </c>
      <c r="D144" s="6">
        <v>8022</v>
      </c>
      <c r="E144" s="6">
        <v>9023</v>
      </c>
      <c r="F144" s="7">
        <f>D144-E144</f>
        <v>-1001</v>
      </c>
      <c r="G144" s="37">
        <f>(D144-E144)/E144</f>
        <v>-0.11093871217998448</v>
      </c>
      <c r="H144" s="8">
        <v>358.4</v>
      </c>
      <c r="I144" s="9">
        <f>D144/H144</f>
        <v>22.3828125</v>
      </c>
      <c r="J144" s="28">
        <v>2044</v>
      </c>
      <c r="K144" s="10">
        <v>2370</v>
      </c>
      <c r="L144" s="11">
        <v>30</v>
      </c>
      <c r="M144" s="12">
        <f>J144-K144</f>
        <v>-326</v>
      </c>
      <c r="N144" s="29">
        <f>J144/(J144+K144)</f>
        <v>0.46307204349796105</v>
      </c>
      <c r="O144" s="13" t="s">
        <v>169</v>
      </c>
    </row>
    <row r="145" spans="1:16" x14ac:dyDescent="0.2">
      <c r="A145" s="4" t="s">
        <v>79</v>
      </c>
      <c r="B145" s="34" t="s">
        <v>317</v>
      </c>
      <c r="C145" s="5" t="s">
        <v>297</v>
      </c>
      <c r="D145" s="6">
        <v>24632</v>
      </c>
      <c r="E145" s="6">
        <v>21356</v>
      </c>
      <c r="F145" s="7">
        <f>D145-E145</f>
        <v>3276</v>
      </c>
      <c r="G145" s="37">
        <f>(D145-E145)/E145</f>
        <v>0.153399513017419</v>
      </c>
      <c r="H145" s="8">
        <v>321.93</v>
      </c>
      <c r="I145" s="9">
        <f>D145/H145</f>
        <v>76.513527785543445</v>
      </c>
      <c r="J145" s="28">
        <v>2801</v>
      </c>
      <c r="K145" s="10">
        <v>12651</v>
      </c>
      <c r="L145" s="11">
        <v>108</v>
      </c>
      <c r="M145" s="12">
        <f>J145-K145</f>
        <v>-9850</v>
      </c>
      <c r="N145" s="29">
        <f>J145/(J145+K145)</f>
        <v>0.1812710328760031</v>
      </c>
      <c r="O145" s="13" t="s">
        <v>169</v>
      </c>
      <c r="P145" s="30" t="s">
        <v>314</v>
      </c>
    </row>
    <row r="146" spans="1:16" x14ac:dyDescent="0.2">
      <c r="A146" s="4" t="s">
        <v>70</v>
      </c>
      <c r="B146" s="32" t="s">
        <v>316</v>
      </c>
      <c r="C146" s="5" t="s">
        <v>298</v>
      </c>
      <c r="D146" s="6">
        <v>27700</v>
      </c>
      <c r="E146" s="6">
        <v>27153</v>
      </c>
      <c r="F146" s="7">
        <f>D146-E146</f>
        <v>547</v>
      </c>
      <c r="G146" s="37">
        <f>(D146-E146)/E146</f>
        <v>2.0145103671785805E-2</v>
      </c>
      <c r="H146" s="8">
        <v>323.44</v>
      </c>
      <c r="I146" s="9">
        <f>D146/H146</f>
        <v>85.641850111303484</v>
      </c>
      <c r="J146" s="28">
        <v>4201</v>
      </c>
      <c r="K146" s="10">
        <v>8608</v>
      </c>
      <c r="L146" s="11">
        <v>96</v>
      </c>
      <c r="M146" s="12">
        <f>J146-K146</f>
        <v>-4407</v>
      </c>
      <c r="N146" s="29">
        <f>J146/(J146+K146)</f>
        <v>0.3279725193223515</v>
      </c>
      <c r="O146" s="13" t="s">
        <v>169</v>
      </c>
      <c r="P146" s="30" t="s">
        <v>314</v>
      </c>
    </row>
    <row r="147" spans="1:16" x14ac:dyDescent="0.2">
      <c r="A147" s="15" t="s">
        <v>35</v>
      </c>
      <c r="B147" s="35" t="s">
        <v>315</v>
      </c>
      <c r="C147" s="5" t="s">
        <v>299</v>
      </c>
      <c r="D147" s="6">
        <v>67654</v>
      </c>
      <c r="E147" s="6">
        <v>68756</v>
      </c>
      <c r="F147" s="7">
        <f>D147-E147</f>
        <v>-1102</v>
      </c>
      <c r="G147" s="37">
        <f>(D147-E147)/E147</f>
        <v>-1.602769212868695E-2</v>
      </c>
      <c r="H147" s="8">
        <v>446.38</v>
      </c>
      <c r="I147" s="9">
        <f>D147/H147</f>
        <v>151.56144988574758</v>
      </c>
      <c r="J147" s="28">
        <v>5769</v>
      </c>
      <c r="K147" s="10">
        <v>23174</v>
      </c>
      <c r="L147" s="11">
        <v>411</v>
      </c>
      <c r="M147" s="12">
        <f>J147-K147</f>
        <v>-17405</v>
      </c>
      <c r="N147" s="29">
        <f>J147/(J147+K147)</f>
        <v>0.19932280689631343</v>
      </c>
      <c r="O147" s="16" t="s">
        <v>170</v>
      </c>
      <c r="P147" s="30" t="s">
        <v>314</v>
      </c>
    </row>
    <row r="148" spans="1:16" x14ac:dyDescent="0.2">
      <c r="A148" s="15" t="s">
        <v>26</v>
      </c>
      <c r="B148" s="35" t="s">
        <v>315</v>
      </c>
      <c r="C148" s="5" t="s">
        <v>69</v>
      </c>
      <c r="D148" s="6">
        <v>96673</v>
      </c>
      <c r="E148" s="6">
        <v>83768</v>
      </c>
      <c r="F148" s="7">
        <f>D148-E148</f>
        <v>12905</v>
      </c>
      <c r="G148" s="37">
        <f>(D148-E148)/E148</f>
        <v>0.15405644160061122</v>
      </c>
      <c r="H148" s="8">
        <v>325.68</v>
      </c>
      <c r="I148" s="9">
        <f>D148/H148</f>
        <v>296.83431589290097</v>
      </c>
      <c r="J148" s="28">
        <v>12682</v>
      </c>
      <c r="K148" s="10">
        <v>37842</v>
      </c>
      <c r="L148" s="11">
        <v>571</v>
      </c>
      <c r="M148" s="12">
        <f>J148-K148</f>
        <v>-25160</v>
      </c>
      <c r="N148" s="29">
        <f>J148/(J148+K148)</f>
        <v>0.25100942126514131</v>
      </c>
      <c r="O148" s="16" t="s">
        <v>170</v>
      </c>
      <c r="P148" s="30" t="s">
        <v>314</v>
      </c>
    </row>
    <row r="149" spans="1:16" x14ac:dyDescent="0.2">
      <c r="A149" s="4" t="s">
        <v>55</v>
      </c>
      <c r="B149" s="32" t="s">
        <v>316</v>
      </c>
      <c r="C149" s="5" t="s">
        <v>300</v>
      </c>
      <c r="D149" s="6">
        <v>36251</v>
      </c>
      <c r="E149" s="6">
        <v>36312</v>
      </c>
      <c r="F149" s="7">
        <f>D149-E149</f>
        <v>-61</v>
      </c>
      <c r="G149" s="37">
        <f>(D149-E149)/E149</f>
        <v>-1.6798854373209957E-3</v>
      </c>
      <c r="H149" s="8">
        <v>892.46</v>
      </c>
      <c r="I149" s="9">
        <f>D149/H149</f>
        <v>40.619187414561992</v>
      </c>
      <c r="J149" s="28">
        <v>4211</v>
      </c>
      <c r="K149" s="10">
        <v>9865</v>
      </c>
      <c r="L149" s="11">
        <v>116</v>
      </c>
      <c r="M149" s="12">
        <f>J149-K149</f>
        <v>-5654</v>
      </c>
      <c r="N149" s="29">
        <f>J149/(J149+K149)</f>
        <v>0.29916169366297246</v>
      </c>
      <c r="O149" s="13" t="s">
        <v>169</v>
      </c>
    </row>
    <row r="150" spans="1:16" x14ac:dyDescent="0.2">
      <c r="A150" s="14" t="s">
        <v>153</v>
      </c>
      <c r="B150" s="34" t="s">
        <v>317</v>
      </c>
      <c r="C150" s="5" t="s">
        <v>301</v>
      </c>
      <c r="D150" s="6">
        <v>5215</v>
      </c>
      <c r="E150" s="6">
        <v>5834</v>
      </c>
      <c r="F150" s="7">
        <f>D150-E150</f>
        <v>-619</v>
      </c>
      <c r="G150" s="37">
        <f>(D150-E150)/E150</f>
        <v>-0.10610215975317107</v>
      </c>
      <c r="H150" s="8">
        <v>284.3</v>
      </c>
      <c r="I150" s="9">
        <f>D150/H150</f>
        <v>18.343299331691874</v>
      </c>
      <c r="J150" s="28">
        <v>1469</v>
      </c>
      <c r="K150" s="10">
        <v>1166</v>
      </c>
      <c r="L150" s="11">
        <v>16</v>
      </c>
      <c r="M150" s="12">
        <f>J150-K150</f>
        <v>303</v>
      </c>
      <c r="N150" s="29">
        <f>J150/(J150+K150)</f>
        <v>0.55749525616698292</v>
      </c>
      <c r="O150" s="13" t="s">
        <v>169</v>
      </c>
    </row>
    <row r="151" spans="1:16" x14ac:dyDescent="0.2">
      <c r="A151" s="14" t="s">
        <v>91</v>
      </c>
      <c r="B151" s="34" t="s">
        <v>317</v>
      </c>
      <c r="C151" s="5" t="s">
        <v>302</v>
      </c>
      <c r="D151" s="6">
        <v>19988</v>
      </c>
      <c r="E151" s="6">
        <v>21187</v>
      </c>
      <c r="F151" s="7">
        <f>D151-E151</f>
        <v>-1199</v>
      </c>
      <c r="G151" s="37">
        <f>(D151-E151)/E151</f>
        <v>-5.6591305989521876E-2</v>
      </c>
      <c r="H151" s="8">
        <v>678.45</v>
      </c>
      <c r="I151" s="9">
        <f>D151/H151</f>
        <v>29.461272017097794</v>
      </c>
      <c r="J151" s="28">
        <v>4730</v>
      </c>
      <c r="K151" s="10">
        <v>4663</v>
      </c>
      <c r="L151" s="11">
        <v>66</v>
      </c>
      <c r="M151" s="12">
        <f>J151-K151</f>
        <v>67</v>
      </c>
      <c r="N151" s="29">
        <f>J151/(J151+K151)</f>
        <v>0.50356648568082618</v>
      </c>
      <c r="O151" s="13" t="s">
        <v>169</v>
      </c>
    </row>
    <row r="152" spans="1:16" x14ac:dyDescent="0.2">
      <c r="A152" s="4" t="s">
        <v>61</v>
      </c>
      <c r="B152" s="32" t="s">
        <v>316</v>
      </c>
      <c r="C152" s="5" t="s">
        <v>303</v>
      </c>
      <c r="D152" s="6">
        <v>30144</v>
      </c>
      <c r="E152" s="6">
        <v>30099</v>
      </c>
      <c r="F152" s="7">
        <f>D152-E152</f>
        <v>45</v>
      </c>
      <c r="G152" s="37">
        <f>(D152-E152)/E152</f>
        <v>1.4950662812718031E-3</v>
      </c>
      <c r="H152" s="8">
        <v>641.78</v>
      </c>
      <c r="I152" s="9">
        <f>D152/H152</f>
        <v>46.969366449562159</v>
      </c>
      <c r="J152" s="28">
        <v>2687</v>
      </c>
      <c r="K152" s="10">
        <v>9987</v>
      </c>
      <c r="L152" s="11">
        <v>104</v>
      </c>
      <c r="M152" s="12">
        <f>J152-K152</f>
        <v>-7300</v>
      </c>
      <c r="N152" s="29">
        <f>J152/(J152+K152)</f>
        <v>0.21200883698911158</v>
      </c>
      <c r="O152" s="13" t="s">
        <v>169</v>
      </c>
      <c r="P152" s="30" t="s">
        <v>314</v>
      </c>
    </row>
    <row r="153" spans="1:16" x14ac:dyDescent="0.2">
      <c r="A153" s="4" t="s">
        <v>159</v>
      </c>
      <c r="B153" s="34" t="s">
        <v>317</v>
      </c>
      <c r="C153" s="5" t="s">
        <v>304</v>
      </c>
      <c r="D153" s="6">
        <v>2348</v>
      </c>
      <c r="E153" s="6">
        <v>2799</v>
      </c>
      <c r="F153" s="7">
        <f>D153-E153</f>
        <v>-451</v>
      </c>
      <c r="G153" s="37">
        <f>(D153-E153)/E153</f>
        <v>-0.16112897463379777</v>
      </c>
      <c r="H153" s="8">
        <v>209.12</v>
      </c>
      <c r="I153" s="9">
        <f>D153/H153</f>
        <v>11.228003060443765</v>
      </c>
      <c r="J153" s="28">
        <v>639</v>
      </c>
      <c r="K153" s="10">
        <v>748</v>
      </c>
      <c r="L153" s="11">
        <v>3</v>
      </c>
      <c r="M153" s="12">
        <f>J153-K153</f>
        <v>-109</v>
      </c>
      <c r="N153" s="29">
        <f>J153/(J153+K153)</f>
        <v>0.46070656092285506</v>
      </c>
      <c r="O153" s="13" t="s">
        <v>169</v>
      </c>
    </row>
    <row r="154" spans="1:16" x14ac:dyDescent="0.2">
      <c r="A154" s="4" t="s">
        <v>145</v>
      </c>
      <c r="B154" s="34" t="s">
        <v>317</v>
      </c>
      <c r="C154" s="5" t="s">
        <v>305</v>
      </c>
      <c r="D154" s="6">
        <v>7471</v>
      </c>
      <c r="E154" s="6">
        <v>7421</v>
      </c>
      <c r="F154" s="7">
        <f>D154-E154</f>
        <v>50</v>
      </c>
      <c r="G154" s="37">
        <f>(D154-E154)/E154</f>
        <v>6.7376364371378519E-3</v>
      </c>
      <c r="H154" s="8">
        <v>295.48</v>
      </c>
      <c r="I154" s="9">
        <f>D154/H154</f>
        <v>25.284283200216596</v>
      </c>
      <c r="J154" s="28">
        <v>689</v>
      </c>
      <c r="K154" s="10">
        <v>1583</v>
      </c>
      <c r="L154" s="11">
        <v>13</v>
      </c>
      <c r="M154" s="12">
        <f>J154-K154</f>
        <v>-894</v>
      </c>
      <c r="N154" s="29">
        <f>J154/(J154+K154)</f>
        <v>0.30325704225352113</v>
      </c>
      <c r="O154" s="13" t="s">
        <v>169</v>
      </c>
      <c r="P154" s="30" t="s">
        <v>314</v>
      </c>
    </row>
    <row r="155" spans="1:16" x14ac:dyDescent="0.2">
      <c r="A155" s="4" t="s">
        <v>67</v>
      </c>
      <c r="B155" s="34" t="s">
        <v>317</v>
      </c>
      <c r="C155" s="5" t="s">
        <v>306</v>
      </c>
      <c r="D155" s="6">
        <v>28003</v>
      </c>
      <c r="E155" s="6">
        <v>27144</v>
      </c>
      <c r="F155" s="7">
        <f>D155-E155</f>
        <v>859</v>
      </c>
      <c r="G155" s="37">
        <f>(D155-E155)/E155</f>
        <v>3.1646035956380783E-2</v>
      </c>
      <c r="H155" s="8">
        <v>240.69</v>
      </c>
      <c r="I155" s="9">
        <f>D155/H155</f>
        <v>116.34467572396028</v>
      </c>
      <c r="J155" s="28">
        <v>2411</v>
      </c>
      <c r="K155" s="10">
        <v>12222</v>
      </c>
      <c r="L155" s="11">
        <v>183</v>
      </c>
      <c r="M155" s="12">
        <f>J155-K155</f>
        <v>-9811</v>
      </c>
      <c r="N155" s="29">
        <f>J155/(J155+K155)</f>
        <v>0.16476457322490262</v>
      </c>
      <c r="O155" s="13" t="s">
        <v>169</v>
      </c>
      <c r="P155" s="30" t="s">
        <v>314</v>
      </c>
    </row>
    <row r="156" spans="1:16" x14ac:dyDescent="0.2">
      <c r="A156" s="15" t="s">
        <v>24</v>
      </c>
      <c r="B156" s="35" t="s">
        <v>315</v>
      </c>
      <c r="C156" s="5" t="s">
        <v>307</v>
      </c>
      <c r="D156" s="6">
        <v>102864</v>
      </c>
      <c r="E156" s="6">
        <v>102599</v>
      </c>
      <c r="F156" s="7">
        <f>D156-E156</f>
        <v>265</v>
      </c>
      <c r="G156" s="37">
        <f>(D156-E156)/E156</f>
        <v>2.5828711780816575E-3</v>
      </c>
      <c r="H156" s="8">
        <v>290.45999999999998</v>
      </c>
      <c r="I156" s="9">
        <f>D156/H156</f>
        <v>354.14170625903739</v>
      </c>
      <c r="J156" s="28">
        <v>10670</v>
      </c>
      <c r="K156" s="10">
        <v>25636</v>
      </c>
      <c r="L156" s="11">
        <v>440</v>
      </c>
      <c r="M156" s="12">
        <f>J156-K156</f>
        <v>-14966</v>
      </c>
      <c r="N156" s="29">
        <f>J156/(J156+K156)</f>
        <v>0.29389081694485758</v>
      </c>
      <c r="O156" s="16" t="s">
        <v>170</v>
      </c>
      <c r="P156" s="30" t="s">
        <v>314</v>
      </c>
    </row>
    <row r="157" spans="1:16" x14ac:dyDescent="0.2">
      <c r="A157" s="4" t="s">
        <v>134</v>
      </c>
      <c r="B157" s="34" t="s">
        <v>317</v>
      </c>
      <c r="C157" s="5" t="s">
        <v>308</v>
      </c>
      <c r="D157" s="6">
        <v>8766</v>
      </c>
      <c r="E157" s="6">
        <v>9255</v>
      </c>
      <c r="F157" s="7">
        <f>D157-E157</f>
        <v>-489</v>
      </c>
      <c r="G157" s="37">
        <f>(D157-E157)/E157</f>
        <v>-5.2836304700162075E-2</v>
      </c>
      <c r="H157" s="8">
        <v>377.7</v>
      </c>
      <c r="I157" s="9">
        <f>D157/H157</f>
        <v>23.208895949166006</v>
      </c>
      <c r="J157" s="28">
        <v>862</v>
      </c>
      <c r="K157" s="10">
        <v>2403</v>
      </c>
      <c r="L157" s="11">
        <v>16</v>
      </c>
      <c r="M157" s="12">
        <f>J157-K157</f>
        <v>-1541</v>
      </c>
      <c r="N157" s="29">
        <f>J157/(J157+K157)</f>
        <v>0.26401225114854515</v>
      </c>
      <c r="O157" s="13" t="s">
        <v>169</v>
      </c>
      <c r="P157" s="30" t="s">
        <v>314</v>
      </c>
    </row>
    <row r="158" spans="1:16" x14ac:dyDescent="0.2">
      <c r="A158" s="4" t="s">
        <v>128</v>
      </c>
      <c r="B158" s="34" t="s">
        <v>317</v>
      </c>
      <c r="C158" s="5" t="s">
        <v>91</v>
      </c>
      <c r="D158" s="6">
        <v>9565</v>
      </c>
      <c r="E158" s="6">
        <v>10593</v>
      </c>
      <c r="F158" s="7">
        <f>D158-E158</f>
        <v>-1028</v>
      </c>
      <c r="G158" s="37">
        <f>(D158-E158)/E158</f>
        <v>-9.7045218540545639E-2</v>
      </c>
      <c r="H158" s="8">
        <v>469.49</v>
      </c>
      <c r="I158" s="9">
        <f>D158/H158</f>
        <v>20.373170887558839</v>
      </c>
      <c r="J158" s="28">
        <v>2160</v>
      </c>
      <c r="K158" s="10">
        <v>2823</v>
      </c>
      <c r="L158" s="11">
        <v>46</v>
      </c>
      <c r="M158" s="12">
        <f>J158-K158</f>
        <v>-663</v>
      </c>
      <c r="N158" s="29">
        <f>J158/(J158+K158)</f>
        <v>0.43347381095725468</v>
      </c>
      <c r="O158" s="13" t="s">
        <v>169</v>
      </c>
      <c r="P158" s="30" t="s">
        <v>314</v>
      </c>
    </row>
    <row r="159" spans="1:16" x14ac:dyDescent="0.2">
      <c r="A159" s="4" t="s">
        <v>133</v>
      </c>
      <c r="B159" s="34" t="s">
        <v>317</v>
      </c>
      <c r="C159" s="5" t="s">
        <v>309</v>
      </c>
      <c r="D159" s="6">
        <v>8877</v>
      </c>
      <c r="E159" s="6">
        <v>9563</v>
      </c>
      <c r="F159" s="7">
        <f>D159-E159</f>
        <v>-686</v>
      </c>
      <c r="G159" s="37">
        <f>(D159-E159)/E159</f>
        <v>-7.1734811251699254E-2</v>
      </c>
      <c r="H159" s="8">
        <v>447.31</v>
      </c>
      <c r="I159" s="9">
        <f>D159/H159</f>
        <v>19.845297444725134</v>
      </c>
      <c r="J159" s="28">
        <v>2075</v>
      </c>
      <c r="K159" s="10">
        <v>2664</v>
      </c>
      <c r="L159" s="11">
        <v>31</v>
      </c>
      <c r="M159" s="12">
        <f>J159-K159</f>
        <v>-589</v>
      </c>
      <c r="N159" s="29">
        <f>J159/(J159+K159)</f>
        <v>0.43785608778223256</v>
      </c>
      <c r="O159" s="13" t="s">
        <v>169</v>
      </c>
      <c r="P159" s="30" t="s">
        <v>314</v>
      </c>
    </row>
    <row r="160" spans="1:16" x14ac:dyDescent="0.2">
      <c r="A160" s="4" t="s">
        <v>87</v>
      </c>
      <c r="B160" s="35" t="s">
        <v>315</v>
      </c>
      <c r="C160" s="5" t="s">
        <v>310</v>
      </c>
      <c r="D160" s="6">
        <v>20784</v>
      </c>
      <c r="E160" s="6">
        <v>21679</v>
      </c>
      <c r="F160" s="7">
        <f>D160-E160</f>
        <v>-895</v>
      </c>
      <c r="G160" s="37">
        <f>(D160-E160)/E160</f>
        <v>-4.1284192075280224E-2</v>
      </c>
      <c r="H160" s="8">
        <v>570.70000000000005</v>
      </c>
      <c r="I160" s="9">
        <f>D160/H160</f>
        <v>36.418433502715963</v>
      </c>
      <c r="J160" s="28">
        <v>2395</v>
      </c>
      <c r="K160" s="10">
        <v>6830</v>
      </c>
      <c r="L160" s="11">
        <v>60</v>
      </c>
      <c r="M160" s="12">
        <f>J160-K160</f>
        <v>-4435</v>
      </c>
      <c r="N160" s="29">
        <f>J160/(J160+K160)</f>
        <v>0.25962059620596206</v>
      </c>
      <c r="O160" s="13" t="s">
        <v>169</v>
      </c>
    </row>
    <row r="161" spans="1:14" x14ac:dyDescent="0.2">
      <c r="L161" s="20"/>
    </row>
    <row r="162" spans="1:14" x14ac:dyDescent="0.2">
      <c r="A162" s="4" t="s">
        <v>162</v>
      </c>
      <c r="B162" s="33"/>
      <c r="C162" s="4"/>
      <c r="D162" s="6">
        <f>SUM(D2:D161)</f>
        <v>10711908</v>
      </c>
      <c r="E162" s="6">
        <f>SUM(E2:E161)</f>
        <v>9687653</v>
      </c>
      <c r="F162" s="7">
        <f>D162-E162</f>
        <v>1024255</v>
      </c>
      <c r="G162" s="31">
        <f>(D162-E162)/E162</f>
        <v>0.10572787856873074</v>
      </c>
      <c r="H162" s="22">
        <f>SUM(H2:H160)</f>
        <v>57513.439999999995</v>
      </c>
      <c r="I162" s="9">
        <f>D162/H162</f>
        <v>186.25051813976003</v>
      </c>
      <c r="J162" s="28">
        <v>2474507</v>
      </c>
      <c r="K162" s="10">
        <v>2461837</v>
      </c>
      <c r="L162" s="11">
        <v>62138</v>
      </c>
      <c r="M162" s="12">
        <f>J162-K162</f>
        <v>12670</v>
      </c>
      <c r="N162" s="29">
        <f>J162/(J162+K162)</f>
        <v>0.50128333843832606</v>
      </c>
    </row>
    <row r="163" spans="1:14" x14ac:dyDescent="0.2">
      <c r="D163" s="6"/>
      <c r="E163" s="6"/>
    </row>
  </sheetData>
  <sortState xmlns:xlrd2="http://schemas.microsoft.com/office/spreadsheetml/2017/richdata2" ref="A2:P160">
    <sortCondition ref="A2:A160"/>
  </sortState>
  <printOptions headings="1" gridLines="1"/>
  <pageMargins left="0.6" right="0.6" top="0.6" bottom="0.6" header="0.3" footer="0.3"/>
  <pageSetup scale="71" fitToHeight="4" orientation="landscape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TFDI</dc:creator>
  <cp:lastModifiedBy>TFDI</cp:lastModifiedBy>
  <cp:lastPrinted>2023-07-24T07:26:22Z</cp:lastPrinted>
  <dcterms:created xsi:type="dcterms:W3CDTF">2023-05-29T02:12:59Z</dcterms:created>
  <dcterms:modified xsi:type="dcterms:W3CDTF">2023-07-24T07:34:50Z</dcterms:modified>
</cp:coreProperties>
</file>